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queryTables/queryTable2.xml" ContentType="application/vnd.openxmlformats-officedocument.spreadsheetml.queryTable+xml"/>
  <Override PartName="/xl/tables/table6.xml" ContentType="application/vnd.openxmlformats-officedocument.spreadsheetml.table+xml"/>
  <Override PartName="/xl/queryTables/queryTable3.xml" ContentType="application/vnd.openxmlformats-officedocument.spreadsheetml.queryTable+xml"/>
  <Override PartName="/xl/tables/table7.xml" ContentType="application/vnd.openxmlformats-officedocument.spreadsheetml.table+xml"/>
  <Override PartName="/xl/queryTables/queryTable4.xml" ContentType="application/vnd.openxmlformats-officedocument.spreadsheetml.queryTable+xml"/>
  <Override PartName="/xl/tables/table8.xml" ContentType="application/vnd.openxmlformats-officedocument.spreadsheetml.table+xml"/>
  <Override PartName="/xl/queryTables/queryTable5.xml" ContentType="application/vnd.openxmlformats-officedocument.spreadsheetml.queryTable+xml"/>
  <Override PartName="/xl/tables/table9.xml" ContentType="application/vnd.openxmlformats-officedocument.spreadsheetml.table+xml"/>
  <Override PartName="/xl/queryTables/queryTable6.xml" ContentType="application/vnd.openxmlformats-officedocument.spreadsheetml.queryTable+xml"/>
  <Override PartName="/xl/tables/table10.xml" ContentType="application/vnd.openxmlformats-officedocument.spreadsheetml.table+xml"/>
  <Override PartName="/xl/queryTables/queryTable7.xml" ContentType="application/vnd.openxmlformats-officedocument.spreadsheetml.queryTable+xml"/>
  <Override PartName="/xl/tables/table11.xml" ContentType="application/vnd.openxmlformats-officedocument.spreadsheetml.table+xml"/>
  <Override PartName="/xl/queryTables/queryTable8.xml" ContentType="application/vnd.openxmlformats-officedocument.spreadsheetml.queryTable+xml"/>
  <Override PartName="/xl/tables/table12.xml" ContentType="application/vnd.openxmlformats-officedocument.spreadsheetml.table+xml"/>
  <Override PartName="/xl/queryTables/queryTable9.xml" ContentType="application/vnd.openxmlformats-officedocument.spreadsheetml.queryTable+xml"/>
  <Override PartName="/xl/tables/table13.xml" ContentType="application/vnd.openxmlformats-officedocument.spreadsheetml.table+xml"/>
  <Override PartName="/xl/queryTables/queryTable10.xml" ContentType="application/vnd.openxmlformats-officedocument.spreadsheetml.queryTable+xml"/>
  <Override PartName="/xl/tables/table14.xml" ContentType="application/vnd.openxmlformats-officedocument.spreadsheetml.table+xml"/>
  <Override PartName="/xl/queryTables/queryTable11.xml" ContentType="application/vnd.openxmlformats-officedocument.spreadsheetml.queryTable+xml"/>
  <Override PartName="/xl/tables/table15.xml" ContentType="application/vnd.openxmlformats-officedocument.spreadsheetml.table+xml"/>
  <Override PartName="/xl/queryTables/queryTable12.xml" ContentType="application/vnd.openxmlformats-officedocument.spreadsheetml.queryTable+xml"/>
  <Override PartName="/xl/tables/table16.xml" ContentType="application/vnd.openxmlformats-officedocument.spreadsheetml.table+xml"/>
  <Override PartName="/xl/queryTables/queryTable13.xml" ContentType="application/vnd.openxmlformats-officedocument.spreadsheetml.queryTable+xml"/>
  <Override PartName="/xl/tables/table17.xml" ContentType="application/vnd.openxmlformats-officedocument.spreadsheetml.table+xml"/>
  <Override PartName="/xl/queryTables/queryTable14.xml" ContentType="application/vnd.openxmlformats-officedocument.spreadsheetml.queryTable+xml"/>
  <Override PartName="/xl/tables/table18.xml" ContentType="application/vnd.openxmlformats-officedocument.spreadsheetml.table+xml"/>
  <Override PartName="/xl/queryTables/queryTable15.xml" ContentType="application/vnd.openxmlformats-officedocument.spreadsheetml.queryTable+xml"/>
  <Override PartName="/xl/tables/table19.xml" ContentType="application/vnd.openxmlformats-officedocument.spreadsheetml.table+xml"/>
  <Override PartName="/xl/queryTables/queryTable16.xml" ContentType="application/vnd.openxmlformats-officedocument.spreadsheetml.queryTable+xml"/>
  <Override PartName="/xl/tables/table20.xml" ContentType="application/vnd.openxmlformats-officedocument.spreadsheetml.table+xml"/>
  <Override PartName="/xl/queryTables/queryTable17.xml" ContentType="application/vnd.openxmlformats-officedocument.spreadsheetml.queryTable+xml"/>
  <Override PartName="/xl/tables/table21.xml" ContentType="application/vnd.openxmlformats-officedocument.spreadsheetml.table+xml"/>
  <Override PartName="/xl/queryTables/queryTable18.xml" ContentType="application/vnd.openxmlformats-officedocument.spreadsheetml.queryTable+xml"/>
  <Override PartName="/xl/tables/table22.xml" ContentType="application/vnd.openxmlformats-officedocument.spreadsheetml.table+xml"/>
  <Override PartName="/xl/queryTables/queryTable19.xml" ContentType="application/vnd.openxmlformats-officedocument.spreadsheetml.queryTable+xml"/>
  <Override PartName="/xl/tables/table23.xml" ContentType="application/vnd.openxmlformats-officedocument.spreadsheetml.table+xml"/>
  <Override PartName="/xl/queryTables/queryTable20.xml" ContentType="application/vnd.openxmlformats-officedocument.spreadsheetml.queryTable+xml"/>
  <Override PartName="/xl/tables/table24.xml" ContentType="application/vnd.openxmlformats-officedocument.spreadsheetml.table+xml"/>
  <Override PartName="/xl/queryTables/queryTable21.xml" ContentType="application/vnd.openxmlformats-officedocument.spreadsheetml.queryTable+xml"/>
  <Override PartName="/xl/tables/table25.xml" ContentType="application/vnd.openxmlformats-officedocument.spreadsheetml.table+xml"/>
  <Override PartName="/xl/queryTables/queryTable22.xml" ContentType="application/vnd.openxmlformats-officedocument.spreadsheetml.queryTable+xml"/>
  <Override PartName="/xl/tables/table26.xml" ContentType="application/vnd.openxmlformats-officedocument.spreadsheetml.table+xml"/>
  <Override PartName="/xl/queryTables/queryTable23.xml" ContentType="application/vnd.openxmlformats-officedocument.spreadsheetml.queryTable+xml"/>
  <Override PartName="/xl/tables/table27.xml" ContentType="application/vnd.openxmlformats-officedocument.spreadsheetml.table+xml"/>
  <Override PartName="/xl/queryTables/queryTable24.xml" ContentType="application/vnd.openxmlformats-officedocument.spreadsheetml.queryTable+xml"/>
  <Override PartName="/xl/tables/table28.xml" ContentType="application/vnd.openxmlformats-officedocument.spreadsheetml.table+xml"/>
  <Override PartName="/xl/queryTables/queryTable25.xml" ContentType="application/vnd.openxmlformats-officedocument.spreadsheetml.queryTable+xml"/>
  <Override PartName="/xl/tables/table29.xml" ContentType="application/vnd.openxmlformats-officedocument.spreadsheetml.table+xml"/>
  <Override PartName="/xl/queryTables/queryTable26.xml" ContentType="application/vnd.openxmlformats-officedocument.spreadsheetml.queryTable+xml"/>
  <Override PartName="/xl/tables/table30.xml" ContentType="application/vnd.openxmlformats-officedocument.spreadsheetml.table+xml"/>
  <Override PartName="/xl/queryTables/queryTable27.xml" ContentType="application/vnd.openxmlformats-officedocument.spreadsheetml.queryTable+xml"/>
  <Override PartName="/xl/tables/table31.xml" ContentType="application/vnd.openxmlformats-officedocument.spreadsheetml.table+xml"/>
  <Override PartName="/xl/queryTables/queryTable28.xml" ContentType="application/vnd.openxmlformats-officedocument.spreadsheetml.queryTable+xml"/>
  <Override PartName="/xl/tables/table32.xml" ContentType="application/vnd.openxmlformats-officedocument.spreadsheetml.table+xml"/>
  <Override PartName="/xl/queryTables/queryTable29.xml" ContentType="application/vnd.openxmlformats-officedocument.spreadsheetml.queryTable+xml"/>
  <Override PartName="/xl/tables/table33.xml" ContentType="application/vnd.openxmlformats-officedocument.spreadsheetml.table+xml"/>
  <Override PartName="/xl/queryTables/queryTable30.xml" ContentType="application/vnd.openxmlformats-officedocument.spreadsheetml.queryTable+xml"/>
  <Override PartName="/xl/tables/table34.xml" ContentType="application/vnd.openxmlformats-officedocument.spreadsheetml.table+xml"/>
  <Override PartName="/xl/queryTables/queryTable31.xml" ContentType="application/vnd.openxmlformats-officedocument.spreadsheetml.queryTable+xml"/>
  <Override PartName="/xl/tables/table35.xml" ContentType="application/vnd.openxmlformats-officedocument.spreadsheetml.table+xml"/>
  <Override PartName="/xl/queryTables/queryTable32.xml" ContentType="application/vnd.openxmlformats-officedocument.spreadsheetml.queryTable+xml"/>
  <Override PartName="/xl/tables/table36.xml" ContentType="application/vnd.openxmlformats-officedocument.spreadsheetml.table+xml"/>
  <Override PartName="/xl/queryTables/queryTable33.xml" ContentType="application/vnd.openxmlformats-officedocument.spreadsheetml.queryTable+xml"/>
  <Override PartName="/xl/tables/table37.xml" ContentType="application/vnd.openxmlformats-officedocument.spreadsheetml.table+xml"/>
  <Override PartName="/xl/queryTables/queryTable34.xml" ContentType="application/vnd.openxmlformats-officedocument.spreadsheetml.queryTable+xml"/>
  <Override PartName="/xl/tables/table38.xml" ContentType="application/vnd.openxmlformats-officedocument.spreadsheetml.table+xml"/>
  <Override PartName="/xl/queryTables/queryTable35.xml" ContentType="application/vnd.openxmlformats-officedocument.spreadsheetml.queryTable+xml"/>
  <Override PartName="/xl/tables/table39.xml" ContentType="application/vnd.openxmlformats-officedocument.spreadsheetml.table+xml"/>
  <Override PartName="/xl/queryTables/queryTable36.xml" ContentType="application/vnd.openxmlformats-officedocument.spreadsheetml.queryTable+xml"/>
  <Override PartName="/xl/tables/table40.xml" ContentType="application/vnd.openxmlformats-officedocument.spreadsheetml.table+xml"/>
  <Override PartName="/xl/queryTables/queryTable37.xml" ContentType="application/vnd.openxmlformats-officedocument.spreadsheetml.queryTable+xml"/>
  <Override PartName="/xl/tables/table41.xml" ContentType="application/vnd.openxmlformats-officedocument.spreadsheetml.table+xml"/>
  <Override PartName="/xl/queryTables/queryTable38.xml" ContentType="application/vnd.openxmlformats-officedocument.spreadsheetml.queryTable+xml"/>
  <Override PartName="/xl/tables/table42.xml" ContentType="application/vnd.openxmlformats-officedocument.spreadsheetml.table+xml"/>
  <Override PartName="/xl/queryTables/queryTable39.xml" ContentType="application/vnd.openxmlformats-officedocument.spreadsheetml.queryTable+xml"/>
  <Override PartName="/xl/tables/table43.xml" ContentType="application/vnd.openxmlformats-officedocument.spreadsheetml.table+xml"/>
  <Override PartName="/xl/queryTables/queryTable40.xml" ContentType="application/vnd.openxmlformats-officedocument.spreadsheetml.queryTable+xml"/>
  <Override PartName="/xl/tables/table44.xml" ContentType="application/vnd.openxmlformats-officedocument.spreadsheetml.table+xml"/>
  <Override PartName="/xl/queryTables/queryTable41.xml" ContentType="application/vnd.openxmlformats-officedocument.spreadsheetml.queryTable+xml"/>
  <Override PartName="/xl/tables/table45.xml" ContentType="application/vnd.openxmlformats-officedocument.spreadsheetml.table+xml"/>
  <Override PartName="/xl/queryTables/queryTable42.xml" ContentType="application/vnd.openxmlformats-officedocument.spreadsheetml.queryTable+xml"/>
  <Override PartName="/xl/tables/table46.xml" ContentType="application/vnd.openxmlformats-officedocument.spreadsheetml.table+xml"/>
  <Override PartName="/xl/queryTables/queryTable43.xml" ContentType="application/vnd.openxmlformats-officedocument.spreadsheetml.queryTable+xml"/>
  <Override PartName="/xl/tables/table47.xml" ContentType="application/vnd.openxmlformats-officedocument.spreadsheetml.table+xml"/>
  <Override PartName="/xl/queryTables/queryTable44.xml" ContentType="application/vnd.openxmlformats-officedocument.spreadsheetml.queryTable+xml"/>
  <Override PartName="/xl/tables/table48.xml" ContentType="application/vnd.openxmlformats-officedocument.spreadsheetml.table+xml"/>
  <Override PartName="/xl/queryTables/queryTable45.xml" ContentType="application/vnd.openxmlformats-officedocument.spreadsheetml.queryTable+xml"/>
  <Override PartName="/xl/tables/table49.xml" ContentType="application/vnd.openxmlformats-officedocument.spreadsheetml.table+xml"/>
  <Override PartName="/xl/queryTables/queryTable46.xml" ContentType="application/vnd.openxmlformats-officedocument.spreadsheetml.queryTable+xml"/>
  <Override PartName="/xl/tables/table50.xml" ContentType="application/vnd.openxmlformats-officedocument.spreadsheetml.table+xml"/>
  <Override PartName="/xl/queryTables/queryTable4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publicisgroupe-my.sharepoint.com/personal/srdivkov_publicisgroupe_net/Documents/Desktop/"/>
    </mc:Choice>
  </mc:AlternateContent>
  <xr:revisionPtr revIDLastSave="0" documentId="8_{AE38D471-11D3-4E2E-B737-EB24DFE2C906}" xr6:coauthVersionLast="47" xr6:coauthVersionMax="47" xr10:uidLastSave="{00000000-0000-0000-0000-000000000000}"/>
  <bookViews>
    <workbookView xWindow="-108" yWindow="-108" windowWidth="23256" windowHeight="12456" tabRatio="784" firstSheet="4" activeTab="4" xr2:uid="{00000000-000D-0000-FFFF-FFFF00000000}"/>
  </bookViews>
  <sheets>
    <sheet name="DEFINITIONS" sheetId="16" state="hidden" r:id="rId1"/>
    <sheet name="Directions" sheetId="5" state="hidden" r:id="rId2"/>
    <sheet name="Change Log" sheetId="6" state="hidden" r:id="rId3"/>
    <sheet name="CAMPAIGN Name" sheetId="11" state="hidden" r:id="rId4"/>
    <sheet name="PLACEMENT Name" sheetId="14" r:id="rId5"/>
    <sheet name="DSP Naming" sheetId="10" state="hidden" r:id="rId6"/>
    <sheet name="DATA VALUES" sheetId="12" state="hidden" r:id="rId7"/>
  </sheets>
  <externalReferences>
    <externalReference r:id="rId8"/>
  </externalReferences>
  <definedNames>
    <definedName name="Advertiser_Name">'CAMPAIGN Name'!$G$25</definedName>
    <definedName name="Brand">[1]!TableBrand28[Campaign Brand Variable]</definedName>
    <definedName name="Brand_Pack">#REF!</definedName>
    <definedName name="Business_Objective">#REF!</definedName>
    <definedName name="Campaign_Name">'CAMPAIGN Name'!$C$27</definedName>
    <definedName name="CM_End_Date">'CAMPAIGN Name'!$K$14</definedName>
    <definedName name="CM_Start_Date">'CAMPAIGN Name'!$K$12</definedName>
    <definedName name="Consumer_Journey_State">#REF!</definedName>
    <definedName name="Creatives_Types">#REF!</definedName>
    <definedName name="ExternalData_1" localSheetId="6" hidden="1">'DATA VALUES'!$B$1:$C$73</definedName>
    <definedName name="ExternalData_10" localSheetId="6" hidden="1">'DATA VALUES'!$AK$1:$AL$2</definedName>
    <definedName name="ExternalData_11" localSheetId="6" hidden="1">'DATA VALUES'!$AN$1:$AO$11</definedName>
    <definedName name="ExternalData_13" localSheetId="6" hidden="1">'DATA VALUES'!$AT$1:$AU$23</definedName>
    <definedName name="ExternalData_14" localSheetId="6" hidden="1">'DATA VALUES'!$AW$1:$AX$14</definedName>
    <definedName name="ExternalData_15" localSheetId="6" hidden="1">'DATA VALUES'!$AZ$1:$BA$8</definedName>
    <definedName name="ExternalData_16" localSheetId="6" hidden="1">'DATA VALUES'!$BC$1:$BC$91</definedName>
    <definedName name="ExternalData_17" localSheetId="6" hidden="1">'DATA VALUES'!$BE$1:$BF$13</definedName>
    <definedName name="ExternalData_18" localSheetId="6" hidden="1">'DATA VALUES'!$BH$1:$BI$13</definedName>
    <definedName name="ExternalData_19" localSheetId="6" hidden="1">'DATA VALUES'!$BK$1:$BK$183</definedName>
    <definedName name="ExternalData_2" localSheetId="6" hidden="1">'DATA VALUES'!$H$1:$I$6</definedName>
    <definedName name="ExternalData_20" localSheetId="6" hidden="1">'DATA VALUES'!$BM$1:$BN$10</definedName>
    <definedName name="ExternalData_21" localSheetId="6" hidden="1">'DATA VALUES'!$AQ$1:$AR$3</definedName>
    <definedName name="ExternalData_22" localSheetId="6" hidden="1">'DATA VALUES'!$CO$1:$CO$3</definedName>
    <definedName name="ExternalData_23" localSheetId="6" hidden="1">'DATA VALUES'!$DQ$1:$DR$4</definedName>
    <definedName name="ExternalData_24" localSheetId="6" hidden="1">'DATA VALUES'!$AA$1:$AC$6</definedName>
    <definedName name="ExternalData_25" localSheetId="6" hidden="1">'DATA VALUES'!$DT$1:$DU$6</definedName>
    <definedName name="ExternalData_26" localSheetId="6" hidden="1">'DATA VALUES'!$DW$1:$DW$4</definedName>
    <definedName name="ExternalData_27" localSheetId="6" hidden="1">'DATA VALUES'!$DY$1:$DZ$6</definedName>
    <definedName name="ExternalData_28" localSheetId="6" hidden="1">'DATA VALUES'!$EB$1:$EB$4</definedName>
    <definedName name="ExternalData_3" localSheetId="6" hidden="1">'DATA VALUES'!$O$1:$P$11</definedName>
    <definedName name="ExternalData_30" localSheetId="6" hidden="1">'DATA VALUES'!$EG$1:$EH$10</definedName>
    <definedName name="ExternalData_31" localSheetId="6" hidden="1">'DATA VALUES'!$ED$1:$EE$3</definedName>
    <definedName name="ExternalData_32" localSheetId="6" hidden="1">'DATA VALUES'!$EJ$1:$EJ$5</definedName>
    <definedName name="ExternalData_33" localSheetId="6" hidden="1">'DATA VALUES'!$EL$1:$EL$79</definedName>
    <definedName name="ExternalData_34" localSheetId="6" hidden="1">'DATA VALUES'!$CQ$1:$CR$11</definedName>
    <definedName name="ExternalData_35" localSheetId="6" hidden="1">'DATA VALUES'!$DE$1:$DF$15</definedName>
    <definedName name="ExternalData_36" localSheetId="6" hidden="1">'DATA VALUES'!$E$1:$F$270</definedName>
    <definedName name="ExternalData_37" localSheetId="6" hidden="1">'DATA VALUES'!$BP$1:$BQ$21</definedName>
    <definedName name="ExternalData_38" localSheetId="6" hidden="1">'DATA VALUES'!$DH$1:$DI$6</definedName>
    <definedName name="ExternalData_39" localSheetId="6" hidden="1">'DATA VALUES'!$DN$1:$DO$6</definedName>
    <definedName name="ExternalData_4" localSheetId="6" hidden="1">'DATA VALUES'!$R$1:$S$8</definedName>
    <definedName name="ExternalData_40" localSheetId="6" hidden="1">'DATA VALUES'!$BS$1:$BT$3</definedName>
    <definedName name="ExternalData_41" localSheetId="6" hidden="1">'DATA VALUES'!$DK$1:$DL$18</definedName>
    <definedName name="ExternalData_42" localSheetId="6" hidden="1">'DATA VALUES'!$BV$1:$BX$3</definedName>
    <definedName name="ExternalData_43" localSheetId="6" hidden="1">'DATA VALUES'!$BZ$1:$CA$315</definedName>
    <definedName name="ExternalData_44" localSheetId="6" hidden="1">'DATA VALUES'!$CT$1:$CW$38</definedName>
    <definedName name="ExternalData_45" localSheetId="6" hidden="1">'DATA VALUES'!$CY$1:$DB$90</definedName>
    <definedName name="ExternalData_46" localSheetId="6" hidden="1">'DATA VALUES'!$K$1:$M$23</definedName>
    <definedName name="ExternalData_47" localSheetId="6" hidden="1">'DATA VALUES'!$CC$1:$CE$5</definedName>
    <definedName name="ExternalData_48" localSheetId="6" hidden="1">'DATA VALUES'!$CG$1:$CH$23</definedName>
    <definedName name="ExternalData_49" localSheetId="6" hidden="1">'DATA VALUES'!$CJ$1:$CJ$3</definedName>
    <definedName name="ExternalData_5" localSheetId="6" hidden="1">'DATA VALUES'!$U$1:$V$9</definedName>
    <definedName name="ExternalData_50" localSheetId="6" hidden="1">'DATA VALUES'!$CL$1:$CL$4</definedName>
    <definedName name="ExternalData_6" localSheetId="6" hidden="1">'DATA VALUES'!$X$1:$Y$4</definedName>
    <definedName name="ExternalData_8" localSheetId="6" hidden="1">'DATA VALUES'!$AE$1:$AF$10</definedName>
    <definedName name="ExternalData_9" localSheetId="6" hidden="1">'DATA VALUES'!$AH$1:$AI$4</definedName>
    <definedName name="Market_Language_Code">#REF!</definedName>
    <definedName name="Markets_Code">#REF!</definedName>
    <definedName name="Medium_Channel">#REF!</definedName>
    <definedName name="NameChannel">#REF!</definedName>
    <definedName name="nameLang">#REF!</definedName>
    <definedName name="Objective">#REF!</definedName>
    <definedName name="Objective_Abbreviation">#REF!</definedName>
    <definedName name="Paid_Category">#REF!</definedName>
    <definedName name="Paid_Category_ID">#REF!</definedName>
    <definedName name="Partner">#REF!</definedName>
    <definedName name="Partner_ID">#REF!</definedName>
    <definedName name="Social_Source">#REF!</definedName>
    <definedName name="State">#REF!</definedName>
    <definedName name="State_Abbreviation">#REF!</definedName>
    <definedName name="Strategy">#REF!</definedName>
    <definedName name="Strategy_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41" i="14" l="1"/>
  <c r="BL41" i="14"/>
  <c r="BK41" i="14"/>
  <c r="BJ41" i="14"/>
  <c r="BI41" i="14"/>
  <c r="BH41" i="14"/>
  <c r="BG41" i="14"/>
  <c r="BF41" i="14"/>
  <c r="BD41" i="14"/>
  <c r="BC41" i="14"/>
  <c r="BB41" i="14"/>
  <c r="AU41" i="14"/>
  <c r="AV41" i="14"/>
  <c r="AW41" i="14"/>
  <c r="AT41" i="14"/>
  <c r="AS41" i="14"/>
  <c r="AM41" i="14"/>
  <c r="AK41" i="14"/>
  <c r="AI41" i="14"/>
  <c r="AJ41" i="14"/>
  <c r="AE41" i="14"/>
  <c r="AF41" i="14"/>
  <c r="AC41" i="14"/>
  <c r="AD41" i="14"/>
  <c r="BM40" i="14"/>
  <c r="BL40" i="14"/>
  <c r="BK40" i="14"/>
  <c r="BJ40" i="14"/>
  <c r="BI40" i="14"/>
  <c r="BH40" i="14"/>
  <c r="BG40" i="14"/>
  <c r="BF40" i="14"/>
  <c r="BD40" i="14"/>
  <c r="BC40" i="14"/>
  <c r="BB40" i="14"/>
  <c r="AU40" i="14"/>
  <c r="AV40" i="14"/>
  <c r="AW40" i="14"/>
  <c r="AT40" i="14"/>
  <c r="AS40" i="14"/>
  <c r="AM40" i="14"/>
  <c r="AK40" i="14"/>
  <c r="AI40" i="14"/>
  <c r="AJ40" i="14"/>
  <c r="AE40" i="14"/>
  <c r="AF40" i="14"/>
  <c r="AC40" i="14"/>
  <c r="AD40" i="14"/>
  <c r="BM39" i="14"/>
  <c r="BL39" i="14"/>
  <c r="BK39" i="14"/>
  <c r="BJ39" i="14"/>
  <c r="BI39" i="14"/>
  <c r="BH39" i="14"/>
  <c r="BG39" i="14"/>
  <c r="BF39" i="14"/>
  <c r="BD39" i="14"/>
  <c r="BC39" i="14"/>
  <c r="BB39" i="14"/>
  <c r="AU39" i="14"/>
  <c r="AV39" i="14"/>
  <c r="AW39" i="14"/>
  <c r="AT39" i="14"/>
  <c r="AS39" i="14"/>
  <c r="AM39" i="14"/>
  <c r="AK39" i="14"/>
  <c r="AI39" i="14"/>
  <c r="AJ39" i="14"/>
  <c r="AE39" i="14"/>
  <c r="AF39" i="14"/>
  <c r="AC39" i="14"/>
  <c r="AD39" i="14"/>
  <c r="BM37" i="14"/>
  <c r="BL37" i="14"/>
  <c r="BK37" i="14"/>
  <c r="BJ37" i="14"/>
  <c r="BI37" i="14"/>
  <c r="BH37" i="14"/>
  <c r="BG37" i="14"/>
  <c r="BF37" i="14"/>
  <c r="BD37" i="14"/>
  <c r="BC37" i="14"/>
  <c r="BB37" i="14"/>
  <c r="AU37" i="14"/>
  <c r="AV37" i="14"/>
  <c r="AW37" i="14"/>
  <c r="AT37" i="14"/>
  <c r="AS37" i="14"/>
  <c r="AM37" i="14"/>
  <c r="AK37" i="14"/>
  <c r="AI37" i="14"/>
  <c r="AJ37" i="14"/>
  <c r="AE37" i="14"/>
  <c r="AF37" i="14"/>
  <c r="AC37" i="14"/>
  <c r="AD37" i="14"/>
  <c r="BM38" i="14"/>
  <c r="BL38" i="14"/>
  <c r="BK38" i="14"/>
  <c r="BJ38" i="14"/>
  <c r="BI38" i="14"/>
  <c r="BH38" i="14"/>
  <c r="BG38" i="14"/>
  <c r="BF38" i="14"/>
  <c r="BD38" i="14"/>
  <c r="BC38" i="14"/>
  <c r="BB38" i="14"/>
  <c r="AU38" i="14"/>
  <c r="AV38" i="14"/>
  <c r="AW38" i="14"/>
  <c r="AT38" i="14"/>
  <c r="AS38" i="14"/>
  <c r="AM38" i="14"/>
  <c r="AK38" i="14"/>
  <c r="AI38" i="14"/>
  <c r="AJ38" i="14"/>
  <c r="AE38" i="14"/>
  <c r="AF38" i="14"/>
  <c r="AC38" i="14"/>
  <c r="AD38" i="14"/>
  <c r="BM36" i="14"/>
  <c r="BL36" i="14"/>
  <c r="BK36" i="14"/>
  <c r="BJ36" i="14"/>
  <c r="BI36" i="14"/>
  <c r="BH36" i="14"/>
  <c r="BG36" i="14"/>
  <c r="BF36" i="14"/>
  <c r="BD36" i="14"/>
  <c r="BC36" i="14"/>
  <c r="BB36" i="14"/>
  <c r="AU36" i="14"/>
  <c r="AV36" i="14"/>
  <c r="AW36" i="14"/>
  <c r="AT36" i="14"/>
  <c r="AS36" i="14"/>
  <c r="AM36" i="14"/>
  <c r="AK36" i="14"/>
  <c r="AI36" i="14"/>
  <c r="AJ36" i="14"/>
  <c r="AE36" i="14"/>
  <c r="AF36" i="14"/>
  <c r="AC36" i="14"/>
  <c r="AD36" i="14"/>
  <c r="BM34" i="14"/>
  <c r="BL34" i="14"/>
  <c r="BK34" i="14"/>
  <c r="BJ34" i="14"/>
  <c r="BI34" i="14"/>
  <c r="BH34" i="14"/>
  <c r="BG34" i="14"/>
  <c r="BF34" i="14"/>
  <c r="BD34" i="14"/>
  <c r="BC34" i="14"/>
  <c r="BB34" i="14"/>
  <c r="AU34" i="14"/>
  <c r="AV34" i="14"/>
  <c r="AW34" i="14"/>
  <c r="AT34" i="14"/>
  <c r="AS34" i="14"/>
  <c r="AM34" i="14"/>
  <c r="AK34" i="14"/>
  <c r="AI34" i="14"/>
  <c r="AJ34" i="14"/>
  <c r="AE34" i="14"/>
  <c r="AF34" i="14" s="1"/>
  <c r="AC34" i="14"/>
  <c r="AD34" i="14"/>
  <c r="AX41" i="14"/>
  <c r="AX40" i="14"/>
  <c r="AX39" i="14"/>
  <c r="AX37" i="14"/>
  <c r="AX38" i="14"/>
  <c r="AX36" i="14"/>
  <c r="AX34" i="14"/>
  <c r="AY41" i="14"/>
  <c r="AZ41" i="14"/>
  <c r="BA41" i="14"/>
  <c r="AY40" i="14"/>
  <c r="AZ40" i="14"/>
  <c r="BA40" i="14"/>
  <c r="AY39" i="14"/>
  <c r="AZ39" i="14"/>
  <c r="BA39" i="14"/>
  <c r="BE39" i="14"/>
  <c r="AY37" i="14"/>
  <c r="AZ37" i="14"/>
  <c r="BA37" i="14"/>
  <c r="AY38" i="14"/>
  <c r="AZ38" i="14"/>
  <c r="BA38" i="14"/>
  <c r="AY36" i="14"/>
  <c r="AZ36" i="14"/>
  <c r="BA36" i="14"/>
  <c r="AY34" i="14"/>
  <c r="AZ34" i="14"/>
  <c r="BA34" i="14"/>
  <c r="BE40" i="14"/>
  <c r="AL40" i="14"/>
  <c r="BE38" i="14"/>
  <c r="AL38" i="14"/>
  <c r="BE41" i="14"/>
  <c r="AL41" i="14"/>
  <c r="BE37" i="14"/>
  <c r="AL37" i="14"/>
  <c r="BE34" i="14"/>
  <c r="AL34" i="14" s="1"/>
  <c r="BE36" i="14"/>
  <c r="AL36" i="14"/>
  <c r="AL39" i="14"/>
  <c r="BM35" i="14"/>
  <c r="BL35" i="14"/>
  <c r="BK35" i="14"/>
  <c r="BJ35" i="14"/>
  <c r="BI35" i="14"/>
  <c r="BH35" i="14"/>
  <c r="BG35" i="14"/>
  <c r="BF35" i="14"/>
  <c r="BD35" i="14"/>
  <c r="BC35" i="14"/>
  <c r="BB35" i="14"/>
  <c r="AU35" i="14"/>
  <c r="AV35" i="14"/>
  <c r="AT35" i="14"/>
  <c r="AS35" i="14"/>
  <c r="AM35" i="14"/>
  <c r="AK35" i="14"/>
  <c r="AI35" i="14"/>
  <c r="AC35" i="14"/>
  <c r="AD35" i="14"/>
  <c r="AG41" i="14"/>
  <c r="AH41" i="14"/>
  <c r="AG40" i="14"/>
  <c r="AH40" i="14"/>
  <c r="AG39" i="14"/>
  <c r="AH39" i="14"/>
  <c r="AG37" i="14"/>
  <c r="AH37" i="14"/>
  <c r="AG38" i="14"/>
  <c r="AH38" i="14"/>
  <c r="AG36" i="14"/>
  <c r="AH36" i="14"/>
  <c r="AW35" i="14"/>
  <c r="AO37" i="14"/>
  <c r="AO38" i="14"/>
  <c r="AO41" i="14"/>
  <c r="AO39" i="14"/>
  <c r="AO40" i="14"/>
  <c r="AO36" i="14"/>
  <c r="AX35" i="14"/>
  <c r="AY35" i="14"/>
  <c r="AZ35" i="14"/>
  <c r="BA35" i="14"/>
  <c r="BE35" i="14"/>
  <c r="AL35" i="14"/>
  <c r="AG35" i="14"/>
  <c r="AH35" i="14"/>
  <c r="BM33" i="14"/>
  <c r="BL33" i="14"/>
  <c r="BK33" i="14"/>
  <c r="BJ33" i="14"/>
  <c r="BI33" i="14"/>
  <c r="BH33" i="14"/>
  <c r="BG33" i="14"/>
  <c r="BF33" i="14"/>
  <c r="BD33" i="14"/>
  <c r="BC33" i="14"/>
  <c r="BB33" i="14"/>
  <c r="AU33" i="14"/>
  <c r="AV33" i="14"/>
  <c r="AW33" i="14"/>
  <c r="AT33" i="14"/>
  <c r="AS33" i="14"/>
  <c r="AM33" i="14"/>
  <c r="AK33" i="14"/>
  <c r="AI33" i="14"/>
  <c r="AC33" i="14"/>
  <c r="AD33" i="14"/>
  <c r="BM32" i="14"/>
  <c r="BL32" i="14"/>
  <c r="BK32" i="14"/>
  <c r="BJ32" i="14"/>
  <c r="BI32" i="14"/>
  <c r="BH32" i="14"/>
  <c r="BG32" i="14"/>
  <c r="BF32" i="14"/>
  <c r="BD32" i="14"/>
  <c r="BC32" i="14"/>
  <c r="BB32" i="14"/>
  <c r="AU32" i="14"/>
  <c r="AV32" i="14"/>
  <c r="AT32" i="14"/>
  <c r="AS32" i="14"/>
  <c r="AM32" i="14"/>
  <c r="AK32" i="14"/>
  <c r="AI32" i="14"/>
  <c r="AC32" i="14"/>
  <c r="AD32" i="14"/>
  <c r="BM31" i="14"/>
  <c r="BL31" i="14"/>
  <c r="BK31" i="14"/>
  <c r="BJ31" i="14"/>
  <c r="BI31" i="14"/>
  <c r="BH31" i="14"/>
  <c r="BG31" i="14"/>
  <c r="BF31" i="14"/>
  <c r="BD31" i="14"/>
  <c r="BC31" i="14"/>
  <c r="BB31" i="14"/>
  <c r="AU31" i="14"/>
  <c r="AV31" i="14"/>
  <c r="AT31" i="14"/>
  <c r="AS31" i="14"/>
  <c r="AM31" i="14"/>
  <c r="AK31" i="14"/>
  <c r="AI31" i="14"/>
  <c r="AC31" i="14"/>
  <c r="AD31" i="14"/>
  <c r="AX33" i="14"/>
  <c r="AY33" i="14"/>
  <c r="AZ33" i="14"/>
  <c r="BA33" i="14"/>
  <c r="AW31" i="14"/>
  <c r="AW32" i="14"/>
  <c r="AX31" i="14"/>
  <c r="AY31" i="14"/>
  <c r="AZ31" i="14"/>
  <c r="BA31" i="14"/>
  <c r="BE33" i="14"/>
  <c r="AL33" i="14" s="1"/>
  <c r="AG33" i="14" s="1"/>
  <c r="AX32" i="14"/>
  <c r="AY32" i="14"/>
  <c r="AZ32" i="14"/>
  <c r="BA32" i="14"/>
  <c r="BE32" i="14"/>
  <c r="AL32" i="14" s="1"/>
  <c r="BE31" i="14"/>
  <c r="AL31" i="14" s="1"/>
  <c r="B12" i="11"/>
  <c r="I17" i="14"/>
  <c r="J17" i="14"/>
  <c r="Z39" i="14"/>
  <c r="AB39" i="14" s="1"/>
  <c r="Z41" i="14"/>
  <c r="AB41" i="14" s="1"/>
  <c r="Z40" i="14"/>
  <c r="AB40" i="14" s="1"/>
  <c r="Z37" i="14"/>
  <c r="AB37" i="14" s="1"/>
  <c r="Z38" i="14"/>
  <c r="AB38" i="14" s="1"/>
  <c r="Z36" i="14"/>
  <c r="AB36" i="14" s="1"/>
  <c r="Z34" i="14"/>
  <c r="AB34" i="14" s="1"/>
  <c r="Z35" i="14"/>
  <c r="AB35" i="14" s="1"/>
  <c r="Z33" i="14"/>
  <c r="AB33" i="14" s="1"/>
  <c r="Z31" i="14"/>
  <c r="AB31" i="14" s="1"/>
  <c r="Z32" i="14"/>
  <c r="AB32" i="14" s="1"/>
  <c r="B14" i="11"/>
  <c r="B24" i="11"/>
  <c r="I9" i="10"/>
  <c r="H9" i="10"/>
  <c r="C21" i="10"/>
  <c r="F21" i="10"/>
  <c r="M21" i="10"/>
  <c r="C43" i="10"/>
  <c r="C44" i="10"/>
  <c r="C45" i="10"/>
  <c r="C46" i="10"/>
  <c r="C47" i="10"/>
  <c r="C48" i="10"/>
  <c r="C49" i="10"/>
  <c r="C50" i="10"/>
  <c r="C51" i="10"/>
  <c r="C52" i="10"/>
  <c r="C53" i="10"/>
  <c r="C54" i="10"/>
  <c r="C55" i="10"/>
  <c r="C56" i="10"/>
  <c r="F43" i="10"/>
  <c r="F44" i="10"/>
  <c r="F45" i="10"/>
  <c r="F46" i="10"/>
  <c r="F47" i="10"/>
  <c r="F48" i="10"/>
  <c r="F49" i="10"/>
  <c r="F50" i="10"/>
  <c r="F51" i="10"/>
  <c r="F52" i="10"/>
  <c r="F53" i="10"/>
  <c r="F54" i="10"/>
  <c r="F55" i="10"/>
  <c r="F56" i="10"/>
  <c r="F17" i="10"/>
  <c r="C17" i="10"/>
  <c r="M53" i="10"/>
  <c r="M49" i="10"/>
  <c r="M45" i="10"/>
  <c r="M43" i="10"/>
  <c r="M55" i="10"/>
  <c r="M51" i="10"/>
  <c r="M47" i="10"/>
  <c r="M54" i="10"/>
  <c r="M50" i="10"/>
  <c r="M46" i="10"/>
  <c r="M56" i="10"/>
  <c r="M52" i="10"/>
  <c r="M48" i="10"/>
  <c r="M44" i="10"/>
  <c r="M17" i="10"/>
  <c r="F22" i="10"/>
  <c r="F23" i="10"/>
  <c r="F24" i="10"/>
  <c r="F25" i="10"/>
  <c r="F26" i="10"/>
  <c r="F27" i="10"/>
  <c r="F28" i="10"/>
  <c r="M28" i="10"/>
  <c r="F29" i="10"/>
  <c r="F30" i="10"/>
  <c r="F31" i="10"/>
  <c r="F32" i="10"/>
  <c r="F33" i="10"/>
  <c r="M33" i="10"/>
  <c r="F34" i="10"/>
  <c r="F35" i="10"/>
  <c r="F36" i="10"/>
  <c r="F37" i="10"/>
  <c r="F38" i="10"/>
  <c r="F39" i="10"/>
  <c r="F40" i="10"/>
  <c r="F41" i="10"/>
  <c r="F42" i="10"/>
  <c r="C22" i="10"/>
  <c r="C23" i="10"/>
  <c r="C24" i="10"/>
  <c r="C25" i="10"/>
  <c r="C26" i="10"/>
  <c r="C27" i="10"/>
  <c r="C28" i="10"/>
  <c r="C29" i="10"/>
  <c r="C30" i="10"/>
  <c r="C31" i="10"/>
  <c r="C32" i="10"/>
  <c r="C33" i="10"/>
  <c r="C34" i="10"/>
  <c r="C35" i="10"/>
  <c r="C36" i="10"/>
  <c r="C37" i="10"/>
  <c r="C38" i="10"/>
  <c r="C39" i="10"/>
  <c r="C40" i="10"/>
  <c r="C41" i="10"/>
  <c r="C42" i="10"/>
  <c r="M22" i="10"/>
  <c r="M27" i="10"/>
  <c r="M25" i="10"/>
  <c r="M24" i="10"/>
  <c r="M23" i="10"/>
  <c r="M31" i="10"/>
  <c r="M30" i="10"/>
  <c r="M29" i="10"/>
  <c r="M26" i="10"/>
  <c r="M32" i="10"/>
  <c r="M40" i="10"/>
  <c r="M36" i="10"/>
  <c r="M41" i="10"/>
  <c r="M37" i="10"/>
  <c r="M42" i="10"/>
  <c r="M38" i="10"/>
  <c r="M34" i="10"/>
  <c r="M39" i="10"/>
  <c r="M35" i="10"/>
  <c r="H18" i="11"/>
  <c r="B10" i="11"/>
  <c r="B16" i="11"/>
  <c r="B18" i="11"/>
  <c r="B20" i="11"/>
  <c r="B22" i="11"/>
  <c r="F18" i="11"/>
  <c r="F16" i="11"/>
  <c r="F14" i="11"/>
  <c r="F12" i="11"/>
  <c r="F10" i="11"/>
  <c r="AE35" i="14"/>
  <c r="AE32" i="14"/>
  <c r="AF32" i="14" s="1"/>
  <c r="AE33" i="14"/>
  <c r="AF33" i="14" s="1"/>
  <c r="AE31" i="14"/>
  <c r="AF31" i="14" s="1"/>
  <c r="G25" i="11"/>
  <c r="C27" i="11"/>
  <c r="G20" i="11"/>
  <c r="AJ35" i="14"/>
  <c r="AO35" i="14"/>
  <c r="AF35" i="14"/>
  <c r="AJ31" i="14"/>
  <c r="AJ32" i="14"/>
  <c r="AJ33" i="14"/>
  <c r="I25" i="11"/>
  <c r="G26" i="11"/>
  <c r="H9" i="14"/>
  <c r="H12" i="14"/>
  <c r="H12" i="10"/>
  <c r="AG34" i="14" l="1"/>
  <c r="AH34" i="14" s="1"/>
  <c r="AO33" i="14"/>
  <c r="AH33" i="14"/>
  <c r="AG32" i="14"/>
  <c r="AH32" i="14" s="1"/>
  <c r="AG31" i="14"/>
  <c r="AH31" i="14" s="1"/>
  <c r="AO34" i="14" l="1"/>
  <c r="AO32" i="14"/>
  <c r="AO31"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0D6DD90-DDD2-4E3C-99B1-EBE2B4F920A9}" keepAlive="1" name="Query - AgeGate" description="Connection to the 'AgeGate' query in the workbook." type="5" refreshedVersion="8" background="1" saveData="1">
    <dbPr connection="Provider=Microsoft.Mashup.OleDb.1;Data Source=$Workbook$;Location=AgeGate;Extended Properties=&quot;&quot;" command="SELECT * FROM [AgeGate]"/>
  </connection>
  <connection id="2" xr16:uid="{D5F898A4-B528-4AC9-90DC-9FE4DC683B81}" keepAlive="1" name="Query - AssetLocation" description="Connection to the 'AssetLocation' query in the workbook." type="5" refreshedVersion="0" background="1" saveData="1">
    <dbPr connection="Provider=Microsoft.Mashup.OleDb.1;Data Source=$Workbook$;Location=AssetLocation;Extended Properties=&quot;&quot;" command="SELECT * FROM [AssetLocation]"/>
  </connection>
  <connection id="3" xr16:uid="{B33E04AC-18EF-4698-AD36-445B1A23B1AA}" keepAlive="1" name="Query - AssetLocation (2)" description="Connection to the 'AssetLocation (2)' query in the workbook." type="5" refreshedVersion="8" background="1" saveData="1">
    <dbPr connection="Provider=Microsoft.Mashup.OleDb.1;Data Source=$Workbook$;Location=&quot;AssetLocation (2)&quot;;Extended Properties=&quot;&quot;" command="SELECT * FROM [AssetLocation (2)]"/>
  </connection>
  <connection id="4" xr16:uid="{A7365CD3-AA1B-45D7-B74D-A530767B3383}" keepAlive="1" name="Query - Campaign Brand &amp; Product" description="Connection to the 'Campaign Brand &amp; Product' query in the workbook." type="5" refreshedVersion="8" background="1" saveData="1">
    <dbPr connection="Provider=Microsoft.Mashup.OleDb.1;Data Source=$Workbook$;Location=&quot;Campaign Brand &amp; Product&quot;;Extended Properties=&quot;&quot;" command="SELECT * FROM [Campaign Brand &amp; Product]"/>
  </connection>
  <connection id="5" xr16:uid="{0C4454A0-B558-4355-A60D-E96CA72A0CE1}" keepAlive="1" name="Query - CAMPAIGN_BRAND" description="Connection to the 'CAMPAIGN_BRAND' query in the workbook." type="5" refreshedVersion="8" background="1" saveData="1">
    <dbPr connection="Provider=Microsoft.Mashup.OleDb.1;Data Source=$Workbook$;Location=CAMPAIGN_BRAND;Extended Properties=&quot;&quot;" command="SELECT * FROM [CAMPAIGN_BRAND]"/>
  </connection>
  <connection id="6" xr16:uid="{277F36F5-95F9-4FBF-8785-5989C0FF5DAD}" keepAlive="1" name="Query - CAMPAIGN_BUSINESS OBJECTIVE" description="Connection to the 'CAMPAIGN_BUSINESS OBJECTIVE' query in the workbook." type="5" refreshedVersion="8" background="1" saveData="1">
    <dbPr connection="Provider=Microsoft.Mashup.OleDb.1;Data Source=$Workbook$;Location=&quot;CAMPAIGN_BUSINESS OBJECTIVE&quot;;Extended Properties=&quot;&quot;" command="SELECT * FROM [CAMPAIGN_BUSINESS OBJECTIVE]"/>
  </connection>
  <connection id="7" xr16:uid="{5FF36796-964F-4E14-8D36-584E2434009E}" keepAlive="1" name="Query - CAMPAIGN_CATEGORY" description="Connection to the 'CAMPAIGN_CATEGORY' query in the workbook." type="5" refreshedVersion="8" background="1" saveData="1">
    <dbPr connection="Provider=Microsoft.Mashup.OleDb.1;Data Source=$Workbook$;Location=CAMPAIGN_CATEGORY;Extended Properties=&quot;&quot;" command="SELECT * FROM [CAMPAIGN_CATEGORY]"/>
  </connection>
  <connection id="8" xr16:uid="{EEEC310A-32D6-45B1-A73E-2E8CC458FB07}" keepAlive="1" name="Query - CAMPAIGN_CHANNEL" description="Connection to the 'CAMPAIGN_CHANNEL' query in the workbook." type="5" refreshedVersion="8" background="1" saveData="1">
    <dbPr connection="Provider=Microsoft.Mashup.OleDb.1;Data Source=$Workbook$;Location=CAMPAIGN_CHANNEL;Extended Properties=&quot;&quot;" command="SELECT * FROM [CAMPAIGN_CHANNEL]"/>
  </connection>
  <connection id="9" xr16:uid="{DCD78C0D-65B1-4504-B4C8-54ECE700459D}" keepAlive="1" name="Query - CAMPAIGN_CONSUMER JOURNEY" description="Connection to the 'CAMPAIGN_CONSUMER JOURNEY' query in the workbook." type="5" refreshedVersion="8" background="1" saveData="1">
    <dbPr connection="Provider=Microsoft.Mashup.OleDb.1;Data Source=$Workbook$;Location=&quot;CAMPAIGN_CONSUMER JOURNEY&quot;;Extended Properties=&quot;&quot;" command="SELECT * FROM [CAMPAIGN_CONSUMER JOURNEY]"/>
  </connection>
  <connection id="10" xr16:uid="{2B4FA464-FD08-4D05-9CB4-D9594864658B}" keepAlive="1" name="Query - CAMPAIGN_FUNDING SOURCE" description="Connection to the 'CAMPAIGN_FUNDING SOURCE' query in the workbook." type="5" refreshedVersion="8" background="1" saveData="1">
    <dbPr connection="Provider=Microsoft.Mashup.OleDb.1;Data Source=$Workbook$;Location=&quot;CAMPAIGN_FUNDING SOURCE&quot;;Extended Properties=&quot;&quot;" command="SELECT * FROM [CAMPAIGN_FUNDING SOURCE]"/>
  </connection>
  <connection id="11" xr16:uid="{39630189-E5F1-401D-BCC3-1CC2CD8B1C30}" keepAlive="1" name="Query - CAMPAIGN_MARKET" description="Connection to the 'CAMPAIGN_MARKET' query in the workbook." type="5" refreshedVersion="8" background="1" saveData="1">
    <dbPr connection="Provider=Microsoft.Mashup.OleDb.1;Data Source=$Workbook$;Location=CAMPAIGN_MARKET;Extended Properties=&quot;&quot;" command="SELECT * FROM [CAMPAIGN_MARKET]"/>
  </connection>
  <connection id="12" xr16:uid="{53B194B2-C4E0-4069-9237-D5D8DE4B15D5}" keepAlive="1" name="Query - CAMPAIGN_MARKET_ADVERTISER" description="Connection to the 'CAMPAIGN_MARKET_ADVERTISER' query in the workbook." type="5" refreshedVersion="8" background="1" saveData="1">
    <dbPr connection="Provider=Microsoft.Mashup.OleDb.1;Data Source=$Workbook$;Location=CAMPAIGN_MARKET_ADVERTISER;Extended Properties=&quot;&quot;" command="SELECT * FROM [CAMPAIGN_MARKET_ADVERTISER]"/>
  </connection>
  <connection id="13" xr16:uid="{343E72DB-D348-4E1F-96B2-12B284AD2AE0}" keepAlive="1" name="Query - CAMPAIGN_PARTNER" description="Connection to the 'CAMPAIGN_PARTNER' query in the workbook." type="5" refreshedVersion="8" background="1" saveData="1">
    <dbPr connection="Provider=Microsoft.Mashup.OleDb.1;Data Source=$Workbook$;Location=CAMPAIGN_PARTNER;Extended Properties=&quot;&quot;" command="SELECT * FROM [CAMPAIGN_PARTNER]"/>
  </connection>
  <connection id="14" xr16:uid="{B1C8C3D0-B5D9-483F-92A5-485A8FD7DA2F}" keepAlive="1" name="Query - CAMPAIGN_STRATEGY" description="Connection to the 'CAMPAIGN_STRATEGY' query in the workbook." type="5" refreshedVersion="8" background="1" saveData="1">
    <dbPr connection="Provider=Microsoft.Mashup.OleDb.1;Data Source=$Workbook$;Location=CAMPAIGN_STRATEGY;Extended Properties=&quot;&quot;" command="SELECT * FROM [CAMPAIGN_STRATEGY]"/>
  </connection>
  <connection id="15" xr16:uid="{BF1397D4-83CF-4B4D-8662-58EF4306DDC7}" keepAlive="1" name="Query - CAMPAIGN_TIME FRAME" description="Connection to the 'CAMPAIGN_TIME FRAME' query in the workbook." type="5" refreshedVersion="8" background="1" saveData="1">
    <dbPr connection="Provider=Microsoft.Mashup.OleDb.1;Data Source=$Workbook$;Location=&quot;CAMPAIGN_TIME FRAME&quot;;Extended Properties=&quot;&quot;" command="SELECT * FROM [CAMPAIGN_TIME FRAME]"/>
  </connection>
  <connection id="16" xr16:uid="{81A409A5-60AC-4129-B058-E4C662C0E9AB}" keepAlive="1" name="Query - CAMPAIGN_YEAR" description="Connection to the 'CAMPAIGN_YEAR' query in the workbook." type="5" refreshedVersion="8" background="1" saveData="1">
    <dbPr connection="Provider=Microsoft.Mashup.OleDb.1;Data Source=$Workbook$;Location=CAMPAIGN_YEAR;Extended Properties=&quot;&quot;" command="SELECT * FROM [CAMPAIGN_YEAR]"/>
  </connection>
  <connection id="17" xr16:uid="{323607FD-A729-4DE0-B475-EB484CAE6813}" keepAlive="1" name="Query - COST_METHOD" description="Connection to the 'COST_METHOD' query in the workbook." type="5" refreshedVersion="8" background="1" saveData="1">
    <dbPr connection="Provider=Microsoft.Mashup.OleDb.1;Data Source=$Workbook$;Location=COST_METHOD;Extended Properties=&quot;&quot;" command="SELECT * FROM [COST_METHOD]"/>
  </connection>
  <connection id="18" xr16:uid="{44D77F43-6FD9-4335-92E8-C215AF8E1C51}" keepAlive="1" name="Query - Creative Brand Asset" description="Connection to the 'Creative Brand Asset' query in the workbook." type="5" refreshedVersion="8" background="1" saveData="1">
    <dbPr connection="Provider=Microsoft.Mashup.OleDb.1;Data Source=$Workbook$;Location=&quot;Creative Brand Asset&quot;;Extended Properties=&quot;&quot;" command="SELECT * FROM [Creative Brand Asset]"/>
  </connection>
  <connection id="19" xr16:uid="{C9535DB8-EE96-40DB-B6DE-C791A226C7FF}" keepAlive="1" name="Query - CREATIVE SUB CATEGORY" description="Connection to the 'CREATIVE SUB CATEGORY' query in the workbook." type="5" refreshedVersion="8" background="1" saveData="1">
    <dbPr connection="Provider=Microsoft.Mashup.OleDb.1;Data Source=$Workbook$;Location=&quot;CREATIVE SUB CATEGORY&quot;;Extended Properties=&quot;&quot;" command="SELECT * FROM [CREATIVE SUB CATEGORY]"/>
  </connection>
  <connection id="20" xr16:uid="{DEDCF3F8-106F-446C-AD26-44DB8AE92A53}" keepAlive="1" name="Query - CREATIVE_CATEGORY" description="Connection to the 'CREATIVE_CATEGORY' query in the workbook." type="5" refreshedVersion="8" background="1" saveData="1">
    <dbPr connection="Provider=Microsoft.Mashup.OleDb.1;Data Source=$Workbook$;Location=CREATIVE_CATEGORY;Extended Properties=&quot;&quot;" command="SELECT * FROM [CREATIVE_CATEGORY]"/>
  </connection>
  <connection id="21" xr16:uid="{AD6822F2-8BAB-4E62-B66C-7FB24056058E}" keepAlive="1" name="Query - CREATIVE_CTA" description="Connection to the 'CREATIVE_CTA' query in the workbook." type="5" refreshedVersion="8" background="1" saveData="1">
    <dbPr connection="Provider=Microsoft.Mashup.OleDb.1;Data Source=$Workbook$;Location=CREATIVE_CTA;Extended Properties=&quot;&quot;" command="SELECT * FROM [CREATIVE_CTA]"/>
  </connection>
  <connection id="22" xr16:uid="{8918AC51-ED6C-41C9-ABF5-4752AAD27FC7}" keepAlive="1" name="Query - CREATIVE_PRODUCT" description="Connection to the 'CREATIVE_PRODUCT' query in the workbook." type="5" refreshedVersion="8" background="1" saveData="1">
    <dbPr connection="Provider=Microsoft.Mashup.OleDb.1;Data Source=$Workbook$;Location=CREATIVE_PRODUCT;Extended Properties=&quot;&quot;" command="SELECT * FROM [CREATIVE_PRODUCT]"/>
  </connection>
  <connection id="23" xr16:uid="{B1AAE17C-0D46-48EE-94E1-A1AA907BAD45}" keepAlive="1" name="Query - CREATIVE_PRODUCT SUBTYPE" description="Connection to the 'CREATIVE_PRODUCT SUBTYPE' query in the workbook." type="5" refreshedVersion="8" background="1" saveData="1">
    <dbPr connection="Provider=Microsoft.Mashup.OleDb.1;Data Source=$Workbook$;Location=&quot;CREATIVE_PRODUCT SUBTYPE&quot;;Extended Properties=&quot;&quot;" command="SELECT * FROM [CREATIVE_PRODUCT SUBTYPE]"/>
  </connection>
  <connection id="24" xr16:uid="{993EE9D0-4073-4BA7-B44E-10FFEA008ABE}" keepAlive="1" name="Query - CREATIVE_ROTATION" description="Connection to the 'CREATIVE_ROTATION' query in the workbook." type="5" refreshedVersion="8" background="1" saveData="1">
    <dbPr connection="Provider=Microsoft.Mashup.OleDb.1;Data Source=$Workbook$;Location=CREATIVE_ROTATION;Extended Properties=&quot;&quot;" command="SELECT * FROM [CREATIVE_ROTATION]"/>
  </connection>
  <connection id="25" xr16:uid="{912A8757-6567-49A0-BED7-A23470175A86}" keepAlive="1" name="Query - CREATIVE_TYPE" description="Connection to the 'CREATIVE_TYPE' query in the workbook." type="5" refreshedVersion="8" background="1" saveData="1">
    <dbPr connection="Provider=Microsoft.Mashup.OleDb.1;Data Source=$Workbook$;Location=CREATIVE_TYPE;Extended Properties=&quot;&quot;" command="SELECT * FROM [CREATIVE_TYPE]"/>
  </connection>
  <connection id="26" xr16:uid="{E5B1D6AF-C62B-4D30-964B-F8F4124E2FB5}" keepAlive="1" name="Query - CREATIVE_VISUAL" description="Connection to the 'CREATIVE_VISUAL' query in the workbook." type="5" refreshedVersion="8" background="1" saveData="1">
    <dbPr connection="Provider=Microsoft.Mashup.OleDb.1;Data Source=$Workbook$;Location=CREATIVE_VISUAL;Extended Properties=&quot;&quot;" command="SELECT * FROM [CREATIVE_VISUAL]"/>
  </connection>
  <connection id="27" xr16:uid="{9AFA8C06-9285-4D9B-A7F0-C2AC9F01537F}" keepAlive="1" name="Query - DSP_AGE GROUP" description="Connection to the 'DSP_AGE GROUP' query in the workbook." type="5" refreshedVersion="8" background="1" saveData="1">
    <dbPr connection="Provider=Microsoft.Mashup.OleDb.1;Data Source=$Workbook$;Location=&quot;DSP_AGE GROUP&quot;;Extended Properties=&quot;&quot;" command="SELECT * FROM [DSP_AGE GROUP]"/>
  </connection>
  <connection id="28" xr16:uid="{A8A5974D-79B4-48D8-B587-654DF853FBC8}" keepAlive="1" name="Query - DSP_BUYING METHOD" description="Connection to the 'DSP_BUYING METHOD' query in the workbook." type="5" refreshedVersion="8" background="1" saveData="1">
    <dbPr connection="Provider=Microsoft.Mashup.OleDb.1;Data Source=$Workbook$;Location=&quot;DSP_BUYING METHOD&quot;;Extended Properties=&quot;&quot;" command="SELECT * FROM [DSP_BUYING METHOD]"/>
  </connection>
  <connection id="29" xr16:uid="{10041A05-DFB2-41EA-A64B-E53409C71944}" keepAlive="1" name="Query - DSP_DATA SOURCES" description="Connection to the 'DSP_DATA SOURCES' query in the workbook." type="5" refreshedVersion="8" background="1" saveData="1">
    <dbPr connection="Provider=Microsoft.Mashup.OleDb.1;Data Source=$Workbook$;Location=&quot;DSP_DATA SOURCES&quot;;Extended Properties=&quot;&quot;" command="SELECT * FROM [DSP_DATA SOURCES]"/>
  </connection>
  <connection id="30" xr16:uid="{A8DB77E1-632C-4E19-86C5-A7E5D81ABEA8}" keepAlive="1" name="Query - DSP_KPI" description="Connection to the 'DSP_KPI' query in the workbook." type="5" refreshedVersion="8" background="1" saveData="1">
    <dbPr connection="Provider=Microsoft.Mashup.OleDb.1;Data Source=$Workbook$;Location=DSP_KPI;Extended Properties=&quot;&quot;" command="SELECT * FROM [DSP_KPI]"/>
  </connection>
  <connection id="31" xr16:uid="{5A193151-D6B0-4E4A-9F2F-867CBBE515BC}" keepAlive="1" name="Query - DSP_PLATFORM" description="Connection to the 'DSP_PLATFORM' query in the workbook." type="5" refreshedVersion="8" background="1" saveData="1">
    <dbPr connection="Provider=Microsoft.Mashup.OleDb.1;Data Source=$Workbook$;Location=DSP_PLATFORM;Extended Properties=&quot;&quot;" command="SELECT * FROM [DSP_PLATFORM]"/>
  </connection>
  <connection id="32" xr16:uid="{E3A0C7C7-C5AB-48D3-8F76-B49777BD750F}" keepAlive="1" name="Query - DSP_PROGRAMMATIC BUY TYPE" description="Connection to the 'DSP_PROGRAMMATIC BUY TYPE' query in the workbook." type="5" refreshedVersion="8" background="1" saveData="1">
    <dbPr connection="Provider=Microsoft.Mashup.OleDb.1;Data Source=$Workbook$;Location=&quot;DSP_PROGRAMMATIC BUY TYPE&quot;;Extended Properties=&quot;&quot;" command="SELECT * FROM [DSP_PROGRAMMATIC BUY TYPE]"/>
  </connection>
  <connection id="33" xr16:uid="{95692D65-7BAF-4112-B0E7-FE47F00AB4EC}" keepAlive="1" name="Query - DSP_TACTIC" description="Connection to the 'DSP_TACTIC' query in the workbook." type="5" refreshedVersion="8" background="1" saveData="1">
    <dbPr connection="Provider=Microsoft.Mashup.OleDb.1;Data Source=$Workbook$;Location=DSP_TACTIC;Extended Properties=&quot;&quot;" command="SELECT * FROM [DSP_TACTIC]"/>
  </connection>
  <connection id="34" xr16:uid="{9D979887-2FAE-4C9B-8400-60988AC80403}" keepAlive="1" name="Query - DSP_TARGETING TYPE" description="Connection to the 'DSP_TARGETING TYPE' query in the workbook." type="5" refreshedVersion="8" background="1" saveData="1">
    <dbPr connection="Provider=Microsoft.Mashup.OleDb.1;Data Source=$Workbook$;Location=&quot;DSP_TARGETING TYPE&quot;;Extended Properties=&quot;&quot;" command="SELECT * FROM [DSP_TARGETING TYPE]"/>
  </connection>
  <connection id="35" xr16:uid="{D2D76E78-91AF-432A-8054-5EEC55E6CE33}" keepAlive="1" name="Query - Pillar" description="Connection to the 'Pillar' query in the workbook." type="5" refreshedVersion="8" background="1" saveData="1">
    <dbPr connection="Provider=Microsoft.Mashup.OleDb.1;Data Source=$Workbook$;Location=Pillar;Extended Properties=&quot;&quot;" command="SELECT * FROM [Pillar]"/>
  </connection>
  <connection id="36" xr16:uid="{B4793FC6-C3BD-458E-B427-9DE91B528D9E}" keepAlive="1" name="Query - Placement_AdServering_Format" description="Connection to the 'Placement_AdServering_Format' query in the workbook." type="5" refreshedVersion="8" background="1" saveData="1">
    <dbPr connection="Provider=Microsoft.Mashup.OleDb.1;Data Source=$Workbook$;Location=Placement_AdServering_Format;Extended Properties=&quot;&quot;" command="SELECT * FROM [Placement_AdServering_Format]"/>
  </connection>
  <connection id="37" xr16:uid="{5D7F9204-B3D0-4DE6-81CD-21595AFB89AC}" keepAlive="1" name="Query - PLACEMENT_DIMENSIONS" description="Connection to the 'PLACEMENT_DIMENSIONS' query in the workbook." type="5" refreshedVersion="8" background="1" saveData="1">
    <dbPr connection="Provider=Microsoft.Mashup.OleDb.1;Data Source=$Workbook$;Location=PLACEMENT_DIMENSIONS;Extended Properties=&quot;&quot;" command="SELECT * FROM [PLACEMENT_DIMENSIONS]"/>
  </connection>
  <connection id="38" xr16:uid="{044547B7-8396-41DC-AAB6-90F872B59DD2}" keepAlive="1" name="Query - PLACEMENT_FORMAT" description="Connection to the 'PLACEMENT_FORMAT' query in the workbook." type="5" refreshedVersion="8" background="1" saveData="1">
    <dbPr connection="Provider=Microsoft.Mashup.OleDb.1;Data Source=$Workbook$;Location=PLACEMENT_FORMAT;Extended Properties=&quot;&quot;" command="SELECT * FROM [PLACEMENT_FORMAT]"/>
  </connection>
  <connection id="39" xr16:uid="{6E77D7DD-25D1-4D91-B7C0-A94DCEE7535D}" keepAlive="1" name="Query - PLACEMENT_FORMAT/DIMENSION" description="Connection to the 'PLACEMENT_FORMAT/DIMENSION' query in the workbook." type="5" refreshedVersion="8" background="1" saveData="1">
    <dbPr connection="Provider=Microsoft.Mashup.OleDb.1;Data Source=$Workbook$;Location=PLACEMENT_FORMAT/DIMENSION;Extended Properties=&quot;&quot;" command="SELECT * FROM [PLACEMENT_FORMAT/DIMENSION]"/>
  </connection>
  <connection id="40" xr16:uid="{6E7BAAEA-0CBA-4071-84E2-59FD46713B8D}" keepAlive="1" name="Query - PLACEMENT_LANDING PAGE" description="Connection to the 'PLACEMENT_LANDING PAGE' query in the workbook." type="5" refreshedVersion="8" background="1" saveData="1">
    <dbPr connection="Provider=Microsoft.Mashup.OleDb.1;Data Source=$Workbook$;Location=&quot;PLACEMENT_LANDING PAGE&quot;;Extended Properties=&quot;&quot;" command="SELECT * FROM [PLACEMENT_LANDING PAGE]"/>
  </connection>
  <connection id="41" xr16:uid="{4DB8958D-99AA-4DD3-97F0-A92A9AA7C1ED}" keepAlive="1" name="Query - PLACEMENT_LANGUAGE CODE" description="Connection to the 'PLACEMENT_LANGUAGE CODE' query in the workbook." type="5" refreshedVersion="8" background="1" saveData="1">
    <dbPr connection="Provider=Microsoft.Mashup.OleDb.1;Data Source=$Workbook$;Location=&quot;PLACEMENT_LANGUAGE CODE&quot;;Extended Properties=&quot;&quot;" command="SELECT * FROM [PLACEMENT_LANGUAGE CODE]"/>
  </connection>
  <connection id="42" xr16:uid="{19C5A121-DC1B-4DA4-9B8F-4D6D8BC07C4B}" keepAlive="1" name="Query - PLACEMENT_OBJECTIVE" description="Connection to the 'PLACEMENT_OBJECTIVE' query in the workbook." type="5" refreshedVersion="8" background="1" saveData="1">
    <dbPr connection="Provider=Microsoft.Mashup.OleDb.1;Data Source=$Workbook$;Location=PLACEMENT_OBJECTIVE;Extended Properties=&quot;&quot;" command="SELECT * FROM [PLACEMENT_OBJECTIVE]"/>
  </connection>
  <connection id="43" xr16:uid="{840606DC-E400-48E1-AB2F-85C76608BF78}" keepAlive="1" name="Query - PLACEMENT_PACK BRAND" description="Connection to the 'PLACEMENT_PACK BRAND' query in the workbook." type="5" refreshedVersion="8" background="1" saveData="1">
    <dbPr connection="Provider=Microsoft.Mashup.OleDb.1;Data Source=$Workbook$;Location=&quot;PLACEMENT_PACK BRAND&quot;;Extended Properties=&quot;&quot;" command="SELECT * FROM [PLACEMENT_PACK BRAND]"/>
  </connection>
  <connection id="44" xr16:uid="{730E0847-434D-40B2-A34F-F438DCB84FA9}" keepAlive="1" name="Query - PLACEMENT_PLACEMENT STRATEGY" description="Connection to the 'PLACEMENT_PLACEMENT STRATEGY' query in the workbook." type="5" refreshedVersion="8" background="1" saveData="1">
    <dbPr connection="Provider=Microsoft.Mashup.OleDb.1;Data Source=$Workbook$;Location=&quot;PLACEMENT_PLACEMENT STRATEGY&quot;;Extended Properties=&quot;&quot;" command="SELECT * FROM [PLACEMENT_PLACEMENT STRATEGY]"/>
  </connection>
  <connection id="45" xr16:uid="{8E042331-D622-4D32-BEFB-2DE4DE4A93EA}" keepAlive="1" name="Query - PLACEMENT_PLATFORM TYPE" description="Connection to the 'PLACEMENT_PLATFORM TYPE' query in the workbook." type="5" refreshedVersion="8" background="1" saveData="1">
    <dbPr connection="Provider=Microsoft.Mashup.OleDb.1;Data Source=$Workbook$;Location=&quot;PLACEMENT_PLATFORM TYPE&quot;;Extended Properties=&quot;&quot;" command="SELECT * FROM [PLACEMENT_PLATFORM TYPE]"/>
  </connection>
  <connection id="46" xr16:uid="{63FCD155-62E7-41A3-BEAF-0EB4010852EB}" keepAlive="1" name="Query - PLACEMENT_TARGETING" description="Connection to the 'PLACEMENT_TARGETING' query in the workbook." type="5" refreshedVersion="8" background="1" saveData="1">
    <dbPr connection="Provider=Microsoft.Mashup.OleDb.1;Data Source=$Workbook$;Location=PLACEMENT_TARGETING;Extended Properties=&quot;&quot;" command="SELECT * FROM [PLACEMENT_TARGETING]"/>
  </connection>
  <connection id="47" xr16:uid="{C6723154-6FB2-41F8-A3BC-494FCC6F554F}" keepAlive="1" name="Query - PLACEMENT_TYPE" description="Connection to the 'PLACEMENT_TYPE' query in the workbook." type="5" refreshedVersion="8" background="1" saveData="1">
    <dbPr connection="Provider=Microsoft.Mashup.OleDb.1;Data Source=$Workbook$;Location=PLACEMENT_TYPE;Extended Properties=&quot;&quot;" command="SELECT * FROM [PLACEMENT_TYPE]"/>
  </connection>
  <connection id="48" xr16:uid="{5A21FC5C-F329-4364-AC74-278FABB77348}" keepAlive="1" name="Query - PLACEMENT_UTM KEY" description="Connection to the 'PLACEMENT_UTM KEY' query in the workbook." type="5" refreshedVersion="8" background="1" saveData="1">
    <dbPr connection="Provider=Microsoft.Mashup.OleDb.1;Data Source=$Workbook$;Location=&quot;PLACEMENT_UTM KEY&quot;;Extended Properties=&quot;&quot;" command="SELECT * FROM [PLACEMENT_UTM KEY]"/>
  </connection>
</connections>
</file>

<file path=xl/sharedStrings.xml><?xml version="1.0" encoding="utf-8"?>
<sst xmlns="http://schemas.openxmlformats.org/spreadsheetml/2006/main" count="3187" uniqueCount="1531">
  <si>
    <t>CAMPAIGN Naming Definitions</t>
  </si>
  <si>
    <t>Brand</t>
  </si>
  <si>
    <t>The brand being advertised for the campaign</t>
  </si>
  <si>
    <t>Market</t>
  </si>
  <si>
    <t>The market running the campaign</t>
  </si>
  <si>
    <t>Channel</t>
  </si>
  <si>
    <t>The channel being run</t>
  </si>
  <si>
    <t>Time Frame</t>
  </si>
  <si>
    <t>The quarter when the campaign starts:
     Q1 - January to March
     Q2 - April to June
     Q3 - July to September
     Q4 - October to December 
     H1 - January to June
     H2 - July to December
     FY - January to December</t>
  </si>
  <si>
    <t>Start Year</t>
  </si>
  <si>
    <t>The year the campaign starts</t>
  </si>
  <si>
    <t>Global or Local Market</t>
  </si>
  <si>
    <t>Whether the budget is global or local</t>
  </si>
  <si>
    <t>Campaign Descriptionn / Free Element</t>
  </si>
  <si>
    <t>A description of the campaign (mandatory). 
Also, please use this field in case you need to add-in any additional information other than the Campaign Description (not mandatory).</t>
  </si>
  <si>
    <t>PLACEMENT Naming Definitions</t>
  </si>
  <si>
    <t xml:space="preserve">Site </t>
  </si>
  <si>
    <t>Site where placement is running.</t>
  </si>
  <si>
    <t>Placement Type</t>
  </si>
  <si>
    <t xml:space="preserve">Where the placement is running either Run of Site or Run of Network. </t>
  </si>
  <si>
    <t>Placement format</t>
  </si>
  <si>
    <t>The format of placement being run.</t>
  </si>
  <si>
    <t>Placement Targeting</t>
  </si>
  <si>
    <t>Where placements use more than one targeting type, please select the one which is most important for the campaign objectives or provides the biggest scale:
     Audience – Demographic targeting i.e. Women 25-54
     Behavioural – Targeting by interest or activity i.e. Social Connectors or Football fans
     Lookalike – Targeting audience profiles at scale from 1st party data
     Prospecting – Attempting to target new users through branding
     Retargeting – Targeting users who have previously visited a Kelloggs site
     Shopper Data – Using data from a retail partner to target product and product category shoppers
     Geo-targeting – Targeting based on location.</t>
  </si>
  <si>
    <t>Platform type</t>
  </si>
  <si>
    <t>The device/platform the placement is targeted to run on.</t>
  </si>
  <si>
    <t>Dimension</t>
  </si>
  <si>
    <t>The dimensions of the placements. For click trackers/tracking ads please use the exact size and in another column it will determine site served meaning 1x1 (impression and click tag) or ad served via DCM</t>
  </si>
  <si>
    <t>Objective</t>
  </si>
  <si>
    <t>Objective of the placement, is it a sales campaign, unbranded or Amplification</t>
  </si>
  <si>
    <t>Landing Page</t>
  </si>
  <si>
    <t>Where are we driving the users to a global IQOS website or a local microsite</t>
  </si>
  <si>
    <t>Placement Strategy</t>
  </si>
  <si>
    <t>Is this a DCO placement or not</t>
  </si>
  <si>
    <t>Placement AdServering Format</t>
  </si>
  <si>
    <t>How are we ad serving this, using ad server (use 3rd party) or are we asking the publishers (Site Served)</t>
  </si>
  <si>
    <t>Free Element</t>
  </si>
  <si>
    <t>please do not use "_" or even another "|"</t>
  </si>
  <si>
    <t>Language Code</t>
  </si>
  <si>
    <r>
      <t xml:space="preserve">Pick language as per the code options based on the standard ISO codes. </t>
    </r>
    <r>
      <rPr>
        <i/>
        <sz val="11"/>
        <color theme="3"/>
        <rFont val="Calibri"/>
        <family val="2"/>
        <scheme val="minor"/>
      </rPr>
      <t>For example: en-AU = Australian English</t>
    </r>
  </si>
  <si>
    <t>Pack Brand</t>
  </si>
  <si>
    <t>Add only if campaign is promoting a brand. N.B. in most cases this will just be left blank.</t>
  </si>
  <si>
    <t>Package Name</t>
  </si>
  <si>
    <t>Name to be given to the package (if appropriate). Leave as NA if you don't need a package</t>
  </si>
  <si>
    <t>Start Date</t>
  </si>
  <si>
    <t>Start date of the placement if it starts later than campaign date (for instance if campaign has burst activity). Leave blank if not applicable.</t>
  </si>
  <si>
    <t>Click through URL</t>
  </si>
  <si>
    <t>The destination page of the ad, including any required external tracking codes.</t>
  </si>
  <si>
    <t>Creative Rotation</t>
  </si>
  <si>
    <t>The creative rotation for a placement, either weighted or equal rotation.</t>
  </si>
  <si>
    <t>Creative Name</t>
  </si>
  <si>
    <t>Should be an exact match of the creative filename.</t>
  </si>
  <si>
    <t>Cost Structure</t>
  </si>
  <si>
    <t>The cost type being used for the placement.</t>
  </si>
  <si>
    <t>Creative Location</t>
  </si>
  <si>
    <t>Explain where the creative is shared e.g. Email, WeTransfer, SharedDrive, etc.</t>
  </si>
  <si>
    <t>Creative Type</t>
  </si>
  <si>
    <t>The type of creative</t>
  </si>
  <si>
    <t>DSP Naming Definitions</t>
  </si>
  <si>
    <t>DSP</t>
  </si>
  <si>
    <t>Buying Method</t>
  </si>
  <si>
    <t>KPI</t>
  </si>
  <si>
    <t>Data sources</t>
  </si>
  <si>
    <t>Targeting Type</t>
  </si>
  <si>
    <t>Tactic</t>
  </si>
  <si>
    <t>Programmatic Buy Type</t>
  </si>
  <si>
    <t>Age group</t>
  </si>
  <si>
    <t>Free Text Field</t>
  </si>
  <si>
    <t>Please use this field in case you need to add-in any additional information - DO NOT USE "_" ( UnderScore Delimiter) in this cell</t>
  </si>
  <si>
    <t>Directions</t>
  </si>
  <si>
    <t>This document should be used as a guide to name your Campaign Names and Placement Names.</t>
  </si>
  <si>
    <t>Below are notes to ensure you are successful in your naming:</t>
  </si>
  <si>
    <t>. Make sure to fill out every field of the campaign name--No fields should be left blank and everything should be populated in the generator in order to generate a correct campaign name.</t>
  </si>
  <si>
    <t xml:space="preserve">. Placement Name already filled out (row 33) is again for your reference only. Please make sure that you fill out all the information related to your Placement. Create as many Placements as needed for your campaign. </t>
  </si>
  <si>
    <t>. Do not use underscores '_'  or any unauthorised special characters in the free form areas of the campaign name as it will throw off the taxonomy.  If you need to break something out in the freeform, please use hyphen '-'.</t>
  </si>
  <si>
    <t>. Please note that the URL will not generate until all Advertiser, Campaign and Placement information is provided.</t>
  </si>
  <si>
    <t>Key</t>
  </si>
  <si>
    <t>Drop down</t>
  </si>
  <si>
    <t>Protected formula</t>
  </si>
  <si>
    <t>Free text</t>
  </si>
  <si>
    <t>Date</t>
  </si>
  <si>
    <t>Changes Made</t>
  </si>
  <si>
    <t>18/01/2019</t>
  </si>
  <si>
    <t>Additional Information field added - Start/End date &amp; PO/Buy Number</t>
  </si>
  <si>
    <t>768x1024 dimensions added</t>
  </si>
  <si>
    <t>Panama Advertisers Added</t>
  </si>
  <si>
    <t>320x250 dimensions added</t>
  </si>
  <si>
    <t>Multiple Market Advertiser added</t>
  </si>
  <si>
    <t>CO, DO, GT "Regional" advertisers added</t>
  </si>
  <si>
    <t>AT Advertisers added</t>
  </si>
  <si>
    <t>FR AMP advertiser added/ 1920x1320 dimensions added/AT Global advertisers added</t>
  </si>
  <si>
    <t>IT advertiser added/320x248 dimensions added/UYW advertisers added</t>
  </si>
  <si>
    <t>Additional dimensions added, DE UYW advertiser added</t>
  </si>
  <si>
    <t>UTM's corrected</t>
  </si>
  <si>
    <t>LATAM Regional/Global advertisers added/amended</t>
  </si>
  <si>
    <t>MX Regional advertiser added</t>
  </si>
  <si>
    <t>GT UnsmokeYourWorld regional/Global advertisers added</t>
  </si>
  <si>
    <t>PHY UYW advertiser added</t>
  </si>
  <si>
    <t>Indonesian market added</t>
  </si>
  <si>
    <t>Maldives, CA, ID added/amended</t>
  </si>
  <si>
    <t>Added 2020 year</t>
  </si>
  <si>
    <t>300x300 and 970x200 dimensions added</t>
  </si>
  <si>
    <t>570x320 dimension added</t>
  </si>
  <si>
    <t>12 dimensions added: 1080x1920, 1080x220, 1080x2220, 1200x627, 1200x628, 180x250, 180x250, 640x170, 640x200, 640x690, 660x742, 720x1230 &amp; 720x360</t>
  </si>
  <si>
    <t>CAMPAIGN NAMING TOOL</t>
  </si>
  <si>
    <t>CAMPAIGN ATTRIBUTES (Reported From Brief)</t>
  </si>
  <si>
    <t>Additional information (Required)</t>
  </si>
  <si>
    <t>Required Fields</t>
  </si>
  <si>
    <t>Serbia</t>
  </si>
  <si>
    <t>Business Objective</t>
  </si>
  <si>
    <t>Awareness</t>
  </si>
  <si>
    <t>Buy Number/Billing Invoice Code</t>
  </si>
  <si>
    <t>HeatnotBurn</t>
  </si>
  <si>
    <t>Campaign Strategy</t>
  </si>
  <si>
    <t>Prospecting</t>
  </si>
  <si>
    <t>Format - DD/MM/YYYY</t>
  </si>
  <si>
    <t>Sub Brand</t>
  </si>
  <si>
    <t>Iluma</t>
  </si>
  <si>
    <t>Partner</t>
  </si>
  <si>
    <t>End Date</t>
  </si>
  <si>
    <t>Paid Display and Video</t>
  </si>
  <si>
    <t>Campaign Category</t>
  </si>
  <si>
    <t>(notset)</t>
  </si>
  <si>
    <t>Full Year</t>
  </si>
  <si>
    <t>Consumer Journey State</t>
  </si>
  <si>
    <t>2024</t>
  </si>
  <si>
    <t>Global or Local Budget</t>
  </si>
  <si>
    <t>Global</t>
  </si>
  <si>
    <t>Campaign Description / Free Element *</t>
  </si>
  <si>
    <t>Media-parnership-PR</t>
  </si>
  <si>
    <t xml:space="preserve">ADVERTISER IN DCM </t>
  </si>
  <si>
    <t xml:space="preserve">Check </t>
  </si>
  <si>
    <t>CAMPAIGN NAME (formula)</t>
  </si>
  <si>
    <t>%ebuy!</t>
  </si>
  <si>
    <t>Note</t>
  </si>
  <si>
    <r>
      <t xml:space="preserve">Campaign name can be used for both </t>
    </r>
    <r>
      <rPr>
        <b/>
        <sz val="14"/>
        <color theme="1"/>
        <rFont val="Calibri"/>
        <family val="2"/>
        <scheme val="minor"/>
      </rPr>
      <t>DCM</t>
    </r>
    <r>
      <rPr>
        <sz val="14"/>
        <color theme="1"/>
        <rFont val="Calibri"/>
        <family val="2"/>
        <scheme val="minor"/>
      </rPr>
      <t xml:space="preserve"> and </t>
    </r>
    <r>
      <rPr>
        <b/>
        <sz val="14"/>
        <color theme="1"/>
        <rFont val="Calibri"/>
        <family val="2"/>
        <scheme val="minor"/>
      </rPr>
      <t>DSP</t>
    </r>
    <r>
      <rPr>
        <sz val="14"/>
        <color theme="1"/>
        <rFont val="Calibri"/>
        <family val="2"/>
        <scheme val="minor"/>
      </rPr>
      <t xml:space="preserve"> Naming Conventions</t>
    </r>
  </si>
  <si>
    <t>Advertiser Name</t>
  </si>
  <si>
    <t>PLACEMENT NAMING &amp; TRAFFICKING TOOL</t>
  </si>
  <si>
    <t>CAMPAIGN NAME</t>
  </si>
  <si>
    <t xml:space="preserve">Packages </t>
  </si>
  <si>
    <t>Package Name (to be renamed)</t>
  </si>
  <si>
    <t>Display Impressions (if CPM)</t>
  </si>
  <si>
    <t>Clicks (if CPC)</t>
  </si>
  <si>
    <t>Actions / Leads (if CPA)</t>
  </si>
  <si>
    <t>Rate</t>
  </si>
  <si>
    <t>Package Cost</t>
  </si>
  <si>
    <t>Package Cost Structure</t>
  </si>
  <si>
    <t xml:space="preserve">Net Media Cost </t>
  </si>
  <si>
    <t>PR</t>
  </si>
  <si>
    <t>Cost Per 1K impressions</t>
  </si>
  <si>
    <t>Site</t>
  </si>
  <si>
    <t>Placement Format</t>
  </si>
  <si>
    <t>Platform Type</t>
  </si>
  <si>
    <t>Pillar</t>
  </si>
  <si>
    <t xml:space="preserve">Asset location </t>
  </si>
  <si>
    <t>Creative Brand Asset</t>
  </si>
  <si>
    <t>Age Gate AD</t>
  </si>
  <si>
    <t>Start date</t>
  </si>
  <si>
    <t>Click Through URL</t>
  </si>
  <si>
    <t xml:space="preserve">Creative Name </t>
  </si>
  <si>
    <t>Check 5</t>
  </si>
  <si>
    <t>Packages</t>
  </si>
  <si>
    <t>DCM Placement Name</t>
  </si>
  <si>
    <t>Advertiser Level
(attributes than belong to Advertiser, eg. market, brand)</t>
  </si>
  <si>
    <t>Column8</t>
  </si>
  <si>
    <t>Campaign Level
(Attributes that are campaign common)</t>
  </si>
  <si>
    <t>Column9</t>
  </si>
  <si>
    <t>Landing Page
(Remaining attributes to be added on Landing page)</t>
  </si>
  <si>
    <t>Column10</t>
  </si>
  <si>
    <t>utm_id</t>
  </si>
  <si>
    <t>utm_campaign</t>
  </si>
  <si>
    <t>utm_medium</t>
  </si>
  <si>
    <t>utm_source</t>
  </si>
  <si>
    <t>utm_content</t>
  </si>
  <si>
    <t>utm_keyword</t>
  </si>
  <si>
    <t>FINAL URL with UTMs</t>
  </si>
  <si>
    <t>FINAL URL
(WHEN NOT USING UTMs)</t>
  </si>
  <si>
    <t>Placement Type ID</t>
  </si>
  <si>
    <t>Placement Format ID</t>
  </si>
  <si>
    <t>Placement Format ID2</t>
  </si>
  <si>
    <t>Placement Platform ID</t>
  </si>
  <si>
    <t>Placement Objective ID</t>
  </si>
  <si>
    <t>Placement Landing Page ID</t>
  </si>
  <si>
    <t>Placement Strategy ID</t>
  </si>
  <si>
    <t>Placement AdServering Format ID</t>
  </si>
  <si>
    <t>Creative</t>
  </si>
  <si>
    <t>Asset</t>
  </si>
  <si>
    <t>AGE Gate Ad</t>
  </si>
  <si>
    <t>Placement Objective &amp; Landing Page &amp; Free Text ID</t>
  </si>
  <si>
    <t>Display Impressions</t>
  </si>
  <si>
    <t>Clicks 
(if CPC)</t>
  </si>
  <si>
    <t>CPA</t>
  </si>
  <si>
    <t>Placement Cost Structure ID</t>
  </si>
  <si>
    <t>Run of Site</t>
  </si>
  <si>
    <t>Custom</t>
  </si>
  <si>
    <t>All</t>
  </si>
  <si>
    <t>N/A</t>
  </si>
  <si>
    <t>Brand Awareness</t>
  </si>
  <si>
    <t>Global Brand Website</t>
  </si>
  <si>
    <t>Non-DCO</t>
  </si>
  <si>
    <t>Site Served</t>
  </si>
  <si>
    <t>Local</t>
  </si>
  <si>
    <t>NA</t>
  </si>
  <si>
    <t>No</t>
  </si>
  <si>
    <t>sr-sp</t>
  </si>
  <si>
    <t>Equal</t>
  </si>
  <si>
    <t>email</t>
  </si>
  <si>
    <t>DSP NAMING TOOL -  Ad Group and Strategy Taxonomy</t>
  </si>
  <si>
    <t>Example</t>
  </si>
  <si>
    <t>Column1</t>
  </si>
  <si>
    <t>Column2</t>
  </si>
  <si>
    <t>Naming Convention</t>
  </si>
  <si>
    <t>Media Math</t>
  </si>
  <si>
    <t>Open Exchange</t>
  </si>
  <si>
    <t>Cost Per Click</t>
  </si>
  <si>
    <t>DSP 1st Party</t>
  </si>
  <si>
    <t>Retargeting</t>
  </si>
  <si>
    <t xml:space="preserve">Contextual </t>
  </si>
  <si>
    <t>PMP</t>
  </si>
  <si>
    <t>A18-35</t>
  </si>
  <si>
    <t>Test-free text</t>
  </si>
  <si>
    <t>DSP Details</t>
  </si>
  <si>
    <t>Abbreviations</t>
  </si>
  <si>
    <t>Adform</t>
  </si>
  <si>
    <t>High Bid</t>
  </si>
  <si>
    <t>PG</t>
  </si>
  <si>
    <t>A18-55</t>
  </si>
  <si>
    <t>CAMPAIGN NAME VALUES</t>
  </si>
  <si>
    <t>MARKET</t>
  </si>
  <si>
    <t>Abbreviation</t>
  </si>
  <si>
    <t>MARKET_ADVERTISER</t>
  </si>
  <si>
    <t>Advertiser</t>
  </si>
  <si>
    <t>BRAND</t>
  </si>
  <si>
    <t>Product</t>
  </si>
  <si>
    <t>OData__ColorTag</t>
  </si>
  <si>
    <t>CHANNEL</t>
  </si>
  <si>
    <t>TIME FRAME</t>
  </si>
  <si>
    <t>YEAR</t>
  </si>
  <si>
    <t>FUNDING SOURCES</t>
  </si>
  <si>
    <t>CAMPAIGN ATTRIBUTES VALUES</t>
  </si>
  <si>
    <t>BUSINESS OBJECTIVE</t>
  </si>
  <si>
    <t>Journey</t>
  </si>
  <si>
    <t>STRATEGY</t>
  </si>
  <si>
    <t>Strategy ID</t>
  </si>
  <si>
    <t>PARTNER</t>
  </si>
  <si>
    <t>Partner ID</t>
  </si>
  <si>
    <t>CATEGORY</t>
  </si>
  <si>
    <t>Campaign Category ID</t>
  </si>
  <si>
    <t>CONSUMER JOURNEY</t>
  </si>
  <si>
    <t>PLACEMENT VALUES</t>
  </si>
  <si>
    <t>PLACEMENT_TYPE</t>
  </si>
  <si>
    <t>Abbrevations</t>
  </si>
  <si>
    <t>PLACEMENT_FORMAT</t>
  </si>
  <si>
    <t>PLACEMENT_TARGETING</t>
  </si>
  <si>
    <t>PLACEMENT_PLATFORM TYPE</t>
  </si>
  <si>
    <t>PLACEMENT_DIMENSIONS</t>
  </si>
  <si>
    <t>PLACEMENT _OBJECTIVE</t>
  </si>
  <si>
    <t>Objective ID</t>
  </si>
  <si>
    <t>PLACEMENT_LANDING PAGE</t>
  </si>
  <si>
    <t>LP Coding</t>
  </si>
  <si>
    <t>PLACEMENT_LANGUAGE CODE</t>
  </si>
  <si>
    <t>PLACEMENT_PACK BRAND</t>
  </si>
  <si>
    <t>Abbrevation</t>
  </si>
  <si>
    <t>UTM_KEY</t>
  </si>
  <si>
    <t>Value</t>
  </si>
  <si>
    <t>PLACEMENT STRATEGY</t>
  </si>
  <si>
    <t>Title</t>
  </si>
  <si>
    <t>Abb</t>
  </si>
  <si>
    <t>PLACEMNT_FORMAT/DIMENSION</t>
  </si>
  <si>
    <t>ABB</t>
  </si>
  <si>
    <t>Creative Asset</t>
  </si>
  <si>
    <t>AgeGate</t>
  </si>
  <si>
    <t>AssetLocation</t>
  </si>
  <si>
    <t>CREATIVE VALUES</t>
  </si>
  <si>
    <t>CREATIVE_ROTATION</t>
  </si>
  <si>
    <t>CREATIVE_CATEGORY</t>
  </si>
  <si>
    <t>CREATIVE_SUBCATEGORY</t>
  </si>
  <si>
    <t>SUB_CATEGORY_ABB</t>
  </si>
  <si>
    <t>VISUAL</t>
  </si>
  <si>
    <t>ABBREVIATION</t>
  </si>
  <si>
    <t>CREATIVE_CTA</t>
  </si>
  <si>
    <t>PRODUCT</t>
  </si>
  <si>
    <t>SUBTYPE</t>
  </si>
  <si>
    <t>CREATIVE_TYPE</t>
  </si>
  <si>
    <t>COST METHOD VALUES</t>
  </si>
  <si>
    <t>COST_METHOD</t>
  </si>
  <si>
    <t>DSP VALUES</t>
  </si>
  <si>
    <t>DSP_PLATFORM</t>
  </si>
  <si>
    <t>DSP_BUYING METHOD</t>
  </si>
  <si>
    <t>DSP_KPI</t>
  </si>
  <si>
    <t>DSP_DATA SOURCES</t>
  </si>
  <si>
    <t>DSP_TARGETING TYPE</t>
  </si>
  <si>
    <t>DSP_TACTIC</t>
  </si>
  <si>
    <t>DSP_PROGRAMMATIC BUY TYPE</t>
  </si>
  <si>
    <t>DSP_AGE GROUP</t>
  </si>
  <si>
    <t>Argentina</t>
  </si>
  <si>
    <t>AR</t>
  </si>
  <si>
    <t>AR_HeatnotBurn_DIS_GLOBAL</t>
  </si>
  <si>
    <t>HnB</t>
  </si>
  <si>
    <t>Corporate</t>
  </si>
  <si>
    <t>PMIScience</t>
  </si>
  <si>
    <t>Paid Search</t>
  </si>
  <si>
    <t>SEA</t>
  </si>
  <si>
    <t>Quarter 1</t>
  </si>
  <si>
    <t>Q1</t>
  </si>
  <si>
    <t>2017</t>
  </si>
  <si>
    <t>Trials</t>
  </si>
  <si>
    <t>ACQ</t>
  </si>
  <si>
    <t>Try</t>
  </si>
  <si>
    <t>Default</t>
  </si>
  <si>
    <t>DEF</t>
  </si>
  <si>
    <t>MAR</t>
  </si>
  <si>
    <t>Discover</t>
  </si>
  <si>
    <t>DISC</t>
  </si>
  <si>
    <t>ROS</t>
  </si>
  <si>
    <t>Standard Display</t>
  </si>
  <si>
    <t>STADISP</t>
  </si>
  <si>
    <t>Behavioral</t>
  </si>
  <si>
    <t>BT</t>
  </si>
  <si>
    <t>Desktop</t>
  </si>
  <si>
    <t>DSK</t>
  </si>
  <si>
    <t>1000x600</t>
  </si>
  <si>
    <t>IQA</t>
  </si>
  <si>
    <t>LPG</t>
  </si>
  <si>
    <t>af</t>
  </si>
  <si>
    <t>utm_b</t>
  </si>
  <si>
    <t>DCO</t>
  </si>
  <si>
    <t>SS</t>
  </si>
  <si>
    <t>Audio</t>
  </si>
  <si>
    <t>Category Motivation</t>
  </si>
  <si>
    <t>CATM</t>
  </si>
  <si>
    <t>AgeGate-Animated-Opt1</t>
  </si>
  <si>
    <t>Yes</t>
  </si>
  <si>
    <t>GlobalAsset</t>
  </si>
  <si>
    <t>Brand Building</t>
  </si>
  <si>
    <t>BB</t>
  </si>
  <si>
    <t>Together Forward 2.0 Overarching</t>
  </si>
  <si>
    <t>TF20</t>
  </si>
  <si>
    <t>LIFESTYLE PEOPLE</t>
  </si>
  <si>
    <t>LIFEP</t>
  </si>
  <si>
    <t>Visit Website</t>
  </si>
  <si>
    <t>VWB</t>
  </si>
  <si>
    <t>IQOS</t>
  </si>
  <si>
    <t>IQOS DUO</t>
  </si>
  <si>
    <t>Static Banner</t>
  </si>
  <si>
    <t>SB</t>
  </si>
  <si>
    <t>Cost Per  Click</t>
  </si>
  <si>
    <t>CPC</t>
  </si>
  <si>
    <t>MM</t>
  </si>
  <si>
    <t>Approved list</t>
  </si>
  <si>
    <t>DMP</t>
  </si>
  <si>
    <t>RT</t>
  </si>
  <si>
    <t>Behavioural</t>
  </si>
  <si>
    <t>Direct buy</t>
  </si>
  <si>
    <t>A18+</t>
  </si>
  <si>
    <t>Aruba</t>
  </si>
  <si>
    <t>AW</t>
  </si>
  <si>
    <t>AR_HeatnotBurn_DIS_LOCAL</t>
  </si>
  <si>
    <t>eVapor</t>
  </si>
  <si>
    <t>SMOKEFREEFUTURE</t>
  </si>
  <si>
    <t>Paid Content Amplification</t>
  </si>
  <si>
    <t>AMP</t>
  </si>
  <si>
    <t>Quarter 2</t>
  </si>
  <si>
    <t>Q2</t>
  </si>
  <si>
    <t>2018</t>
  </si>
  <si>
    <t>AWA</t>
  </si>
  <si>
    <t>Amplification</t>
  </si>
  <si>
    <t>OC</t>
  </si>
  <si>
    <t>Consider</t>
  </si>
  <si>
    <t>CONS</t>
  </si>
  <si>
    <t>Run of Network</t>
  </si>
  <si>
    <t>RON</t>
  </si>
  <si>
    <t>Rich media</t>
  </si>
  <si>
    <t>RM</t>
  </si>
  <si>
    <t>CHN</t>
  </si>
  <si>
    <t>Mobile</t>
  </si>
  <si>
    <t>MO</t>
  </si>
  <si>
    <t>1024x768</t>
  </si>
  <si>
    <t>Brand Consideration</t>
  </si>
  <si>
    <t>IQC</t>
  </si>
  <si>
    <t>Local Brand Microsite</t>
  </si>
  <si>
    <t>LPL</t>
  </si>
  <si>
    <t>am</t>
  </si>
  <si>
    <t>Heets Green</t>
  </si>
  <si>
    <t>HGR</t>
  </si>
  <si>
    <t>Category ID</t>
  </si>
  <si>
    <t>utm_cgid</t>
  </si>
  <si>
    <t>NONDCO</t>
  </si>
  <si>
    <t>Ad Served</t>
  </si>
  <si>
    <t>TP</t>
  </si>
  <si>
    <t>BRAWR</t>
  </si>
  <si>
    <t>Benefits-Animated-Opt1</t>
  </si>
  <si>
    <t>TransCreatedAsset</t>
  </si>
  <si>
    <t>Weighted</t>
  </si>
  <si>
    <t>Together Forward 2.0 Progress</t>
  </si>
  <si>
    <t>TF2P</t>
  </si>
  <si>
    <t>DEVICE</t>
  </si>
  <si>
    <t>DEV</t>
  </si>
  <si>
    <t>Buy</t>
  </si>
  <si>
    <t>BUY</t>
  </si>
  <si>
    <t>VEEV</t>
  </si>
  <si>
    <t>VV</t>
  </si>
  <si>
    <t>IQOS DUO 3</t>
  </si>
  <si>
    <t>Rich Media</t>
  </si>
  <si>
    <t>Cost Per Action</t>
  </si>
  <si>
    <t>The Trade Desk</t>
  </si>
  <si>
    <t>TTD</t>
  </si>
  <si>
    <t>CPM</t>
  </si>
  <si>
    <t>PRO</t>
  </si>
  <si>
    <t>CTX</t>
  </si>
  <si>
    <t>A18-24</t>
  </si>
  <si>
    <t>Australia</t>
  </si>
  <si>
    <t>AU</t>
  </si>
  <si>
    <t>AR_Corporate_DIS_GLOBAL</t>
  </si>
  <si>
    <t>DutyFree</t>
  </si>
  <si>
    <t>DF</t>
  </si>
  <si>
    <t>UYW</t>
  </si>
  <si>
    <t>DIS</t>
  </si>
  <si>
    <t>Quarter 3</t>
  </si>
  <si>
    <t>Q3</t>
  </si>
  <si>
    <t>2019</t>
  </si>
  <si>
    <t>Regional</t>
  </si>
  <si>
    <t>Performance</t>
  </si>
  <si>
    <t>AFF</t>
  </si>
  <si>
    <t>TAR</t>
  </si>
  <si>
    <t>Dentsu Aegis</t>
  </si>
  <si>
    <t>DENT</t>
  </si>
  <si>
    <t>Evaluate</t>
  </si>
  <si>
    <t>EVAL</t>
  </si>
  <si>
    <t>Social</t>
  </si>
  <si>
    <t>SOC</t>
  </si>
  <si>
    <t>Contextual</t>
  </si>
  <si>
    <t>Tablet</t>
  </si>
  <si>
    <t>TA</t>
  </si>
  <si>
    <t>1080x1920</t>
  </si>
  <si>
    <t>PMI Institutional</t>
  </si>
  <si>
    <t>LPP</t>
  </si>
  <si>
    <t>ar-ae</t>
  </si>
  <si>
    <t>Heets Orange</t>
  </si>
  <si>
    <t>HOR</t>
  </si>
  <si>
    <t>Creative Dimensions</t>
  </si>
  <si>
    <t>utm_cd</t>
  </si>
  <si>
    <t>CTV</t>
  </si>
  <si>
    <t>PERF</t>
  </si>
  <si>
    <t>Benefits-Animated-Opt2</t>
  </si>
  <si>
    <t>Product Superiority</t>
  </si>
  <si>
    <t>ProdS</t>
  </si>
  <si>
    <t>Together Forward 2.0 Belonging</t>
  </si>
  <si>
    <t>TF2B</t>
  </si>
  <si>
    <t>LANDSCAPE</t>
  </si>
  <si>
    <t>LAND</t>
  </si>
  <si>
    <t>TRY</t>
  </si>
  <si>
    <t>LIL</t>
  </si>
  <si>
    <t>Heets</t>
  </si>
  <si>
    <t>HTML5</t>
  </si>
  <si>
    <t>Zandar</t>
  </si>
  <si>
    <t>Exclusion list</t>
  </si>
  <si>
    <t>Cost Per 1K impressions Viewable</t>
  </si>
  <si>
    <t>VCPM</t>
  </si>
  <si>
    <t>DSP 3rd Party</t>
  </si>
  <si>
    <t>HB</t>
  </si>
  <si>
    <t>A18-30</t>
  </si>
  <si>
    <t>Austria</t>
  </si>
  <si>
    <t>AT</t>
  </si>
  <si>
    <t>AR_Corporate_DIS_LOCAL</t>
  </si>
  <si>
    <t>OralSmokeless</t>
  </si>
  <si>
    <t>OralSmoke</t>
  </si>
  <si>
    <t>UYM</t>
  </si>
  <si>
    <t>Paid Social</t>
  </si>
  <si>
    <t>Quarter 4</t>
  </si>
  <si>
    <t>Q4</t>
  </si>
  <si>
    <t>2020</t>
  </si>
  <si>
    <t>Consideration</t>
  </si>
  <si>
    <t>RET</t>
  </si>
  <si>
    <t>Retain</t>
  </si>
  <si>
    <t>Search</t>
  </si>
  <si>
    <t>SEAR</t>
  </si>
  <si>
    <t>Video - 10 sec</t>
  </si>
  <si>
    <t>VID10</t>
  </si>
  <si>
    <t>Demographic</t>
  </si>
  <si>
    <t>DT</t>
  </si>
  <si>
    <t>Connected TV</t>
  </si>
  <si>
    <t>Performance – Trial</t>
  </si>
  <si>
    <t>PTI</t>
  </si>
  <si>
    <t>LPS</t>
  </si>
  <si>
    <t>ar-bh</t>
  </si>
  <si>
    <t>Heets Yellow</t>
  </si>
  <si>
    <t>HYE</t>
  </si>
  <si>
    <t>utm_cn</t>
  </si>
  <si>
    <t>Branded</t>
  </si>
  <si>
    <t>ConsumablesCGI-Animated-Opt1</t>
  </si>
  <si>
    <t>Benefits</t>
  </si>
  <si>
    <t>Ben</t>
  </si>
  <si>
    <t>Together Forward 2.0 Pleasure</t>
  </si>
  <si>
    <t>TF2PL</t>
  </si>
  <si>
    <t>CONSUMABLES</t>
  </si>
  <si>
    <t>CON</t>
  </si>
  <si>
    <t>Learn</t>
  </si>
  <si>
    <t>LRN</t>
  </si>
  <si>
    <t>UNBRANDED</t>
  </si>
  <si>
    <t>UNBR</t>
  </si>
  <si>
    <t xml:space="preserve">IQOS MULTI 1 </t>
  </si>
  <si>
    <t>Video</t>
  </si>
  <si>
    <t>VID</t>
  </si>
  <si>
    <t>Raketun</t>
  </si>
  <si>
    <t>Cost Per Lead</t>
  </si>
  <si>
    <t>CPL</t>
  </si>
  <si>
    <t>High Frequency</t>
  </si>
  <si>
    <t>HF</t>
  </si>
  <si>
    <t>OMP</t>
  </si>
  <si>
    <t>A18-34</t>
  </si>
  <si>
    <t>Bosnia</t>
  </si>
  <si>
    <t>BA</t>
  </si>
  <si>
    <t>AW_Corporate_AMP_GLOBAL</t>
  </si>
  <si>
    <t>Corp</t>
  </si>
  <si>
    <t>PMI</t>
  </si>
  <si>
    <t>Paid Editorial</t>
  </si>
  <si>
    <t>EDI</t>
  </si>
  <si>
    <t>1st Half</t>
  </si>
  <si>
    <t>H1</t>
  </si>
  <si>
    <t>2021</t>
  </si>
  <si>
    <t>Sales</t>
  </si>
  <si>
    <t>SAL</t>
  </si>
  <si>
    <t>Reach</t>
  </si>
  <si>
    <t>REA</t>
  </si>
  <si>
    <t>Video - 15 sec</t>
  </si>
  <si>
    <t>VID15</t>
  </si>
  <si>
    <t>Ethnic</t>
  </si>
  <si>
    <t>ETH</t>
  </si>
  <si>
    <t>Gaming Consoles Only</t>
  </si>
  <si>
    <t>GC</t>
  </si>
  <si>
    <t>1080x220</t>
  </si>
  <si>
    <t>Performance – Transaction</t>
  </si>
  <si>
    <t>PTR</t>
  </si>
  <si>
    <t>Unsmoke</t>
  </si>
  <si>
    <t>LPU</t>
  </si>
  <si>
    <t>ar-dz</t>
  </si>
  <si>
    <t>L&amp;M</t>
  </si>
  <si>
    <t>LM</t>
  </si>
  <si>
    <t>utm_ct</t>
  </si>
  <si>
    <t>Digital OOH</t>
  </si>
  <si>
    <t>ConsumablesCGI-Static-Opt1</t>
  </si>
  <si>
    <t>Features</t>
  </si>
  <si>
    <t>Feat</t>
  </si>
  <si>
    <t>Tar</t>
  </si>
  <si>
    <t>OTHER</t>
  </si>
  <si>
    <t>OTH</t>
  </si>
  <si>
    <t>Other</t>
  </si>
  <si>
    <t>Heat Not Burn</t>
  </si>
  <si>
    <t>IQOS MULTI 2</t>
  </si>
  <si>
    <t>Cost Per Action</t>
  </si>
  <si>
    <t>Evening 17-24</t>
  </si>
  <si>
    <t>EVE17-24</t>
  </si>
  <si>
    <t>Brazil</t>
  </si>
  <si>
    <t>BR</t>
  </si>
  <si>
    <t>AU_HeatnotBurn_DIS_GLOBAL</t>
  </si>
  <si>
    <t>DUTYFREE</t>
  </si>
  <si>
    <t>Paid Video</t>
  </si>
  <si>
    <t>2nd Half </t>
  </si>
  <si>
    <t>H2</t>
  </si>
  <si>
    <t>2022</t>
  </si>
  <si>
    <t>Engagement</t>
  </si>
  <si>
    <t>ENG</t>
  </si>
  <si>
    <t>Video - 30 sec</t>
  </si>
  <si>
    <t>VID30</t>
  </si>
  <si>
    <t>LAU</t>
  </si>
  <si>
    <t>Mobile/Tablet</t>
  </si>
  <si>
    <t>MT</t>
  </si>
  <si>
    <t>Performance – Voucher</t>
  </si>
  <si>
    <t>PVC</t>
  </si>
  <si>
    <t>LPA</t>
  </si>
  <si>
    <t>ar-eg</t>
  </si>
  <si>
    <t>Marlboro</t>
  </si>
  <si>
    <t>Language</t>
  </si>
  <si>
    <t>utm_l</t>
  </si>
  <si>
    <t>Email</t>
  </si>
  <si>
    <t>CopyAndLogo-Opt1</t>
  </si>
  <si>
    <t>Lead Generation</t>
  </si>
  <si>
    <t>LG</t>
  </si>
  <si>
    <t>Combustion</t>
  </si>
  <si>
    <t>COM</t>
  </si>
  <si>
    <t>Click to Call</t>
  </si>
  <si>
    <t>CTC</t>
  </si>
  <si>
    <t>VEEV1</t>
  </si>
  <si>
    <t>DayPart 17-24</t>
  </si>
  <si>
    <t>DAY17-24</t>
  </si>
  <si>
    <t>A18-36</t>
  </si>
  <si>
    <t>Bulgaria</t>
  </si>
  <si>
    <t>BG</t>
  </si>
  <si>
    <t>AU_HeatnotBurn_DIS_LOCAL</t>
  </si>
  <si>
    <t>VEEBA</t>
  </si>
  <si>
    <t>Affiliate Marketing</t>
  </si>
  <si>
    <t>AFFM</t>
  </si>
  <si>
    <t>FY</t>
  </si>
  <si>
    <t>2023</t>
  </si>
  <si>
    <t>Acquisition</t>
  </si>
  <si>
    <t>Use</t>
  </si>
  <si>
    <t>USE</t>
  </si>
  <si>
    <t>Video - 60 sec</t>
  </si>
  <si>
    <t>VID60</t>
  </si>
  <si>
    <t>Geographic</t>
  </si>
  <si>
    <t>GEO</t>
  </si>
  <si>
    <t>ALL</t>
  </si>
  <si>
    <t>1080x2220</t>
  </si>
  <si>
    <t>Performance – Subscription</t>
  </si>
  <si>
    <t>PSB</t>
  </si>
  <si>
    <t>3rd Party Vendor Website</t>
  </si>
  <si>
    <t>LP3</t>
  </si>
  <si>
    <t>ar-iq</t>
  </si>
  <si>
    <t>Parliament</t>
  </si>
  <si>
    <t>PAR</t>
  </si>
  <si>
    <t>utm_c</t>
  </si>
  <si>
    <t>Full Screen</t>
  </si>
  <si>
    <t>520x867</t>
  </si>
  <si>
    <t>CopyNoLogo-Opt1</t>
  </si>
  <si>
    <t>Price Communications / Gifting  /Occasion Marketing</t>
  </si>
  <si>
    <t>PCGOM</t>
  </si>
  <si>
    <t>Better not burned</t>
  </si>
  <si>
    <t>BNB</t>
  </si>
  <si>
    <t>Subscribe</t>
  </si>
  <si>
    <t>SUB</t>
  </si>
  <si>
    <t>VEEV2</t>
  </si>
  <si>
    <t>Recency</t>
  </si>
  <si>
    <t>REC</t>
  </si>
  <si>
    <t>A18-37</t>
  </si>
  <si>
    <t>Cambodia</t>
  </si>
  <si>
    <t>KH</t>
  </si>
  <si>
    <t>AU_Corporate_AMP_GLOBAL</t>
  </si>
  <si>
    <t>VEEVone</t>
  </si>
  <si>
    <t>Paid Serviced Messages / Messenger apps</t>
  </si>
  <si>
    <t>PSM/MA</t>
  </si>
  <si>
    <t>Retention</t>
  </si>
  <si>
    <t>Convert</t>
  </si>
  <si>
    <t>CONV</t>
  </si>
  <si>
    <t>Video Other</t>
  </si>
  <si>
    <t>VIDOTH</t>
  </si>
  <si>
    <t>Lookalike</t>
  </si>
  <si>
    <t>LAL</t>
  </si>
  <si>
    <t>1200x627</t>
  </si>
  <si>
    <t>PMI Smoke-Free Vision</t>
  </si>
  <si>
    <t>PMISFV</t>
  </si>
  <si>
    <t>LPO</t>
  </si>
  <si>
    <t>ar-jo</t>
  </si>
  <si>
    <t>Next</t>
  </si>
  <si>
    <t>NEX</t>
  </si>
  <si>
    <t>Brand Pack</t>
  </si>
  <si>
    <t>utm_pb</t>
  </si>
  <si>
    <t>Header</t>
  </si>
  <si>
    <t>640x360</t>
  </si>
  <si>
    <t>DeviceCGI-Opt1</t>
  </si>
  <si>
    <t>UGC</t>
  </si>
  <si>
    <t>Less harmful chemicals</t>
  </si>
  <si>
    <t>LHC</t>
  </si>
  <si>
    <t>Shop</t>
  </si>
  <si>
    <t>SHOP</t>
  </si>
  <si>
    <t>VEEV3</t>
  </si>
  <si>
    <t>Keyword</t>
  </si>
  <si>
    <t>KEY</t>
  </si>
  <si>
    <t>A18-38</t>
  </si>
  <si>
    <t>Canada</t>
  </si>
  <si>
    <t>CA</t>
  </si>
  <si>
    <t>AU_Corporate_AMP_LOCAL</t>
  </si>
  <si>
    <t>VEEVnow</t>
  </si>
  <si>
    <t>3rd party DB push</t>
  </si>
  <si>
    <t>3rdPPush</t>
  </si>
  <si>
    <t>RETA</t>
  </si>
  <si>
    <t>Native Ads</t>
  </si>
  <si>
    <t>NAT</t>
  </si>
  <si>
    <t>Other Unbranded Initiatives</t>
  </si>
  <si>
    <t>OtherUnbranded</t>
  </si>
  <si>
    <t>Social Media Platforms</t>
  </si>
  <si>
    <t>SMP</t>
  </si>
  <si>
    <t>ar-kw</t>
  </si>
  <si>
    <t>Multibrand</t>
  </si>
  <si>
    <t>MBR</t>
  </si>
  <si>
    <t>utm_ptid</t>
  </si>
  <si>
    <t>DeviceCGI-Opt2</t>
  </si>
  <si>
    <t>Ratings &amp; Reviews</t>
  </si>
  <si>
    <t>R&amp;R</t>
  </si>
  <si>
    <t>Ash</t>
  </si>
  <si>
    <t>ASH</t>
  </si>
  <si>
    <t>Get Started</t>
  </si>
  <si>
    <t>GS</t>
  </si>
  <si>
    <t>VEEV4</t>
  </si>
  <si>
    <t>Look a like</t>
  </si>
  <si>
    <t>A18-39</t>
  </si>
  <si>
    <t>Colombia</t>
  </si>
  <si>
    <t>CO</t>
  </si>
  <si>
    <t>AU_Corporate_DIS_GLOBAL</t>
  </si>
  <si>
    <t>EML</t>
  </si>
  <si>
    <t>Share</t>
  </si>
  <si>
    <t>SHAR</t>
  </si>
  <si>
    <t>Post-Call</t>
  </si>
  <si>
    <t>POSTC</t>
  </si>
  <si>
    <t>Segment CCS</t>
  </si>
  <si>
    <t>CCS</t>
  </si>
  <si>
    <t>1200x628</t>
  </si>
  <si>
    <t>CatM</t>
  </si>
  <si>
    <t>Messenger apps</t>
  </si>
  <si>
    <t>MA</t>
  </si>
  <si>
    <t>ar-lb</t>
  </si>
  <si>
    <t>Placement</t>
  </si>
  <si>
    <t>utm_p</t>
  </si>
  <si>
    <t>Newsletter</t>
  </si>
  <si>
    <t>DeviceCGI-Static-Opt1</t>
  </si>
  <si>
    <t>Testimonials</t>
  </si>
  <si>
    <t>Test</t>
  </si>
  <si>
    <t>Less smell</t>
  </si>
  <si>
    <t>LS</t>
  </si>
  <si>
    <t>Download the App</t>
  </si>
  <si>
    <t>DOWNAPP</t>
  </si>
  <si>
    <t>VEEV5</t>
  </si>
  <si>
    <t>A18-40</t>
  </si>
  <si>
    <t>Costa Rica</t>
  </si>
  <si>
    <t>CR</t>
  </si>
  <si>
    <t>AU_Corporate_DIS_LOCAL</t>
  </si>
  <si>
    <t>Originals</t>
  </si>
  <si>
    <t>EMAIL</t>
  </si>
  <si>
    <t>RealTimeBidding</t>
  </si>
  <si>
    <t>RTB</t>
  </si>
  <si>
    <t>Duty Free FootFall</t>
  </si>
  <si>
    <t>DF-FF</t>
  </si>
  <si>
    <t>Duty Free Travel</t>
  </si>
  <si>
    <t>DTF</t>
  </si>
  <si>
    <t>ar-ly</t>
  </si>
  <si>
    <t>Program ID</t>
  </si>
  <si>
    <t>utm_pid</t>
  </si>
  <si>
    <t>DeviceGCI-Static-Opt1</t>
  </si>
  <si>
    <t>Cigarette-like satisfaction</t>
  </si>
  <si>
    <t>CLS</t>
  </si>
  <si>
    <t>DIC</t>
  </si>
  <si>
    <t>LIL1</t>
  </si>
  <si>
    <t>A18-41</t>
  </si>
  <si>
    <t>Croatia</t>
  </si>
  <si>
    <t>HR</t>
  </si>
  <si>
    <t>AT_HeatnotBurn_DIS_LOCAL</t>
  </si>
  <si>
    <t>NWSL</t>
  </si>
  <si>
    <t>1920x1080</t>
  </si>
  <si>
    <t>LED</t>
  </si>
  <si>
    <t>Local Unbranded Microsite</t>
  </si>
  <si>
    <t>LPM</t>
  </si>
  <si>
    <t>ar-ma</t>
  </si>
  <si>
    <t>Retargeting Audience</t>
  </si>
  <si>
    <t>utm_a</t>
  </si>
  <si>
    <t>Push Ad</t>
  </si>
  <si>
    <t>DeviceLifestyle-Opt1</t>
  </si>
  <si>
    <t>Lifestyle People and Product</t>
  </si>
  <si>
    <t>LP&amp;P</t>
  </si>
  <si>
    <t>Explore</t>
  </si>
  <si>
    <t>EX</t>
  </si>
  <si>
    <t>LIL2</t>
  </si>
  <si>
    <t>A18-42</t>
  </si>
  <si>
    <t>Cuba</t>
  </si>
  <si>
    <t>CU</t>
  </si>
  <si>
    <t>AT_Corporate_AMP_LOCAL</t>
  </si>
  <si>
    <t>DUO</t>
  </si>
  <si>
    <t>QR Code</t>
  </si>
  <si>
    <t>QRC</t>
  </si>
  <si>
    <t>Cross-Targeting</t>
  </si>
  <si>
    <t>CT</t>
  </si>
  <si>
    <t>120x20</t>
  </si>
  <si>
    <t>ar-om</t>
  </si>
  <si>
    <t>Social Type</t>
  </si>
  <si>
    <t>utm_s</t>
  </si>
  <si>
    <t>DeviceLifestyle-Opt2</t>
  </si>
  <si>
    <t>Lifestyle Product only</t>
  </si>
  <si>
    <t>LP</t>
  </si>
  <si>
    <t>Watch</t>
  </si>
  <si>
    <t>WAT</t>
  </si>
  <si>
    <t>LIL3</t>
  </si>
  <si>
    <t>A18-43</t>
  </si>
  <si>
    <t>Curacao</t>
  </si>
  <si>
    <t>CW</t>
  </si>
  <si>
    <t>AT_Corporate_DIS_LOCAL</t>
  </si>
  <si>
    <t>HeatNotBurn</t>
  </si>
  <si>
    <t>Push</t>
  </si>
  <si>
    <t>120x240</t>
  </si>
  <si>
    <t>ar-qa</t>
  </si>
  <si>
    <t>utm_stid</t>
  </si>
  <si>
    <t>Radio</t>
  </si>
  <si>
    <t>DeviceLifestyle-Opt3</t>
  </si>
  <si>
    <t>CGI Only</t>
  </si>
  <si>
    <t>CGI</t>
  </si>
  <si>
    <t>Register</t>
  </si>
  <si>
    <t>REG</t>
  </si>
  <si>
    <t>LIL4</t>
  </si>
  <si>
    <t>A18-54</t>
  </si>
  <si>
    <t>Czech Republic</t>
  </si>
  <si>
    <t>CZ</t>
  </si>
  <si>
    <t>AT_HeatnotBurn_DIS_GLOBAL</t>
  </si>
  <si>
    <t>Lil</t>
  </si>
  <si>
    <t>120x60</t>
  </si>
  <si>
    <t>ar-sa</t>
  </si>
  <si>
    <t>DeviceLifestyle-Opt4</t>
  </si>
  <si>
    <t>LIL5</t>
  </si>
  <si>
    <t>Denmark</t>
  </si>
  <si>
    <t>DK</t>
  </si>
  <si>
    <t>AT_Corporate_AMP_GLOBAL</t>
  </si>
  <si>
    <t>FullScreen</t>
  </si>
  <si>
    <t>Full</t>
  </si>
  <si>
    <t>120x600</t>
  </si>
  <si>
    <t>ar-sy</t>
  </si>
  <si>
    <t>DeviceLifestyle-Static-Opt1</t>
  </si>
  <si>
    <t>Unbranded</t>
  </si>
  <si>
    <t>A20-30</t>
  </si>
  <si>
    <t>Dominican Republic</t>
  </si>
  <si>
    <t>DO</t>
  </si>
  <si>
    <t>AT_Corporate_DIS_GLOBAL</t>
  </si>
  <si>
    <t>Bonds</t>
  </si>
  <si>
    <t>125x125</t>
  </si>
  <si>
    <t>ar-tn</t>
  </si>
  <si>
    <t>GeoLoc-Animated-Opt1</t>
  </si>
  <si>
    <t>HNB1</t>
  </si>
  <si>
    <t>A21+</t>
  </si>
  <si>
    <t>Egypt</t>
  </si>
  <si>
    <t>EG</t>
  </si>
  <si>
    <t>BA_HeatnotBurn_DIS_LOCAL</t>
  </si>
  <si>
    <t>lilSOLID2.0</t>
  </si>
  <si>
    <t>Thumbnail</t>
  </si>
  <si>
    <t>Thumbn</t>
  </si>
  <si>
    <t>160x600</t>
  </si>
  <si>
    <t>ar-ye</t>
  </si>
  <si>
    <t>GeoLoc-Animated-Opt2</t>
  </si>
  <si>
    <t>A21-24</t>
  </si>
  <si>
    <t>El Salvador</t>
  </si>
  <si>
    <t>SV</t>
  </si>
  <si>
    <t>BR_HeatnotBurn_DIS_GLOBAL</t>
  </si>
  <si>
    <t>lilSOLIDEz</t>
  </si>
  <si>
    <t>168x68</t>
  </si>
  <si>
    <t>as</t>
  </si>
  <si>
    <t>Illustaration-Opt1</t>
  </si>
  <si>
    <t>A21-29</t>
  </si>
  <si>
    <t>France</t>
  </si>
  <si>
    <t>FR</t>
  </si>
  <si>
    <t>BR_HeatnotBurn_DIS_LOCAL</t>
  </si>
  <si>
    <t>ORALSMOKELESS</t>
  </si>
  <si>
    <t>SHIRO</t>
  </si>
  <si>
    <t>180x150</t>
  </si>
  <si>
    <t>az-az</t>
  </si>
  <si>
    <t>utm_term</t>
  </si>
  <si>
    <t>A21-34</t>
  </si>
  <si>
    <t>Germany</t>
  </si>
  <si>
    <t>DE</t>
  </si>
  <si>
    <t>BR_Corporate_DIS_GLOBAL</t>
  </si>
  <si>
    <t>ZYN</t>
  </si>
  <si>
    <t>DOOH</t>
  </si>
  <si>
    <t>180x250</t>
  </si>
  <si>
    <t>Permission-Email-Op1</t>
  </si>
  <si>
    <t>Lending</t>
  </si>
  <si>
    <t>LEN</t>
  </si>
  <si>
    <t>A21-35</t>
  </si>
  <si>
    <t>Greece</t>
  </si>
  <si>
    <t>GR</t>
  </si>
  <si>
    <t>BR_Corporate_DIS_LOCAL</t>
  </si>
  <si>
    <t>Rad</t>
  </si>
  <si>
    <t>1920x1320</t>
  </si>
  <si>
    <t>be</t>
  </si>
  <si>
    <t>Viber-Static-Opt1</t>
  </si>
  <si>
    <t>Subscription</t>
  </si>
  <si>
    <t>COMPARISION IMAGE</t>
  </si>
  <si>
    <t>COMIM</t>
  </si>
  <si>
    <t>A21-39</t>
  </si>
  <si>
    <t>Guatemala</t>
  </si>
  <si>
    <t>GT</t>
  </si>
  <si>
    <t>BG_HeatnotBurn_DIS_GLOBAL</t>
  </si>
  <si>
    <t>200x200</t>
  </si>
  <si>
    <t>bg</t>
  </si>
  <si>
    <t>Try for 14 days</t>
  </si>
  <si>
    <t>T14D</t>
  </si>
  <si>
    <t>PRODUCT ONLY</t>
  </si>
  <si>
    <t>PROD</t>
  </si>
  <si>
    <t>A21-40</t>
  </si>
  <si>
    <t>Hong Kong</t>
  </si>
  <si>
    <t>HK</t>
  </si>
  <si>
    <t>BG_HeatnotBurn_DIS_LOCAL</t>
  </si>
  <si>
    <t>200x446</t>
  </si>
  <si>
    <t>bn</t>
  </si>
  <si>
    <t>Lifestyle People and Product / Accessories</t>
  </si>
  <si>
    <t>LPPA</t>
  </si>
  <si>
    <t>A21-45</t>
  </si>
  <si>
    <t>India</t>
  </si>
  <si>
    <t>IN</t>
  </si>
  <si>
    <t>BG_Corporate_DIS_GLOBAL</t>
  </si>
  <si>
    <t>216x36</t>
  </si>
  <si>
    <t>Lifestyle Product / Accessories only</t>
  </si>
  <si>
    <t>A21-50</t>
  </si>
  <si>
    <t>Indonesia</t>
  </si>
  <si>
    <t>ID</t>
  </si>
  <si>
    <t>BG_Corporate_DIS_LOCAL</t>
  </si>
  <si>
    <t>220x90</t>
  </si>
  <si>
    <t>bo</t>
  </si>
  <si>
    <t>CGI Product / Accessories only</t>
  </si>
  <si>
    <t>CGIPA</t>
  </si>
  <si>
    <t>A21-54</t>
  </si>
  <si>
    <t>Israel</t>
  </si>
  <si>
    <t>IL</t>
  </si>
  <si>
    <t>KH_Corporate_AMP_GLOBAL</t>
  </si>
  <si>
    <t>234x60</t>
  </si>
  <si>
    <t>bs</t>
  </si>
  <si>
    <t>Quotes only</t>
  </si>
  <si>
    <t>QU</t>
  </si>
  <si>
    <t>A21-55</t>
  </si>
  <si>
    <t>Italy</t>
  </si>
  <si>
    <t>IT</t>
  </si>
  <si>
    <t>CA_HeatnotBurn_DIS_GLOBAL</t>
  </si>
  <si>
    <t>240x133</t>
  </si>
  <si>
    <t>bs-BA</t>
  </si>
  <si>
    <t>Lifestyle visual people with product</t>
  </si>
  <si>
    <t>A22-45</t>
  </si>
  <si>
    <t>Japan</t>
  </si>
  <si>
    <t>JP</t>
  </si>
  <si>
    <t>CA_HeatnotBurn_DIS_LOCAL</t>
  </si>
  <si>
    <t>250x250</t>
  </si>
  <si>
    <t>ca</t>
  </si>
  <si>
    <t>Lifestyle visual people no product</t>
  </si>
  <si>
    <t>LPNP</t>
  </si>
  <si>
    <t>A23-30</t>
  </si>
  <si>
    <t>Korea</t>
  </si>
  <si>
    <t>KR</t>
  </si>
  <si>
    <t>CA_Corporate_AMP_GLOBAL</t>
  </si>
  <si>
    <t>292x30</t>
  </si>
  <si>
    <t>cs</t>
  </si>
  <si>
    <t>Lifestyle visual product only</t>
  </si>
  <si>
    <t>LVP</t>
  </si>
  <si>
    <t>A24-34</t>
  </si>
  <si>
    <t>Lebanon</t>
  </si>
  <si>
    <t>LB</t>
  </si>
  <si>
    <t>CA_Corporate_AMP_LOCAL</t>
  </si>
  <si>
    <t>300x100</t>
  </si>
  <si>
    <t>cy</t>
  </si>
  <si>
    <t>Quotes + Visuals</t>
  </si>
  <si>
    <t>Q+V</t>
  </si>
  <si>
    <t>A25+</t>
  </si>
  <si>
    <t>Lithuania</t>
  </si>
  <si>
    <t>LI</t>
  </si>
  <si>
    <t>CA_Corporate_DIS_GLOBAL</t>
  </si>
  <si>
    <t>300x1050</t>
  </si>
  <si>
    <t>da</t>
  </si>
  <si>
    <t>Ratings average only</t>
  </si>
  <si>
    <t>RA</t>
  </si>
  <si>
    <t>A25-35</t>
  </si>
  <si>
    <t>Malaysia</t>
  </si>
  <si>
    <t>MY</t>
  </si>
  <si>
    <t>CA_Corporate_DIS_LOCAL</t>
  </si>
  <si>
    <t>300x250</t>
  </si>
  <si>
    <t>de-at</t>
  </si>
  <si>
    <t>Ratings + Reviews only</t>
  </si>
  <si>
    <t>RR</t>
  </si>
  <si>
    <t>A25-40</t>
  </si>
  <si>
    <t>Maldives</t>
  </si>
  <si>
    <t>MV</t>
  </si>
  <si>
    <t>CA_Corporate_SOC_GLOBAL</t>
  </si>
  <si>
    <t>300x300</t>
  </si>
  <si>
    <t>de-ch</t>
  </si>
  <si>
    <t>Ratings + Reviews with lifestyle visual people and device</t>
  </si>
  <si>
    <t>RRLVPD</t>
  </si>
  <si>
    <t>A25-44</t>
  </si>
  <si>
    <t>Mexico</t>
  </si>
  <si>
    <t>MX</t>
  </si>
  <si>
    <t>CA_HeatnotBurn_DIS_REGIONAL</t>
  </si>
  <si>
    <t>300x31</t>
  </si>
  <si>
    <t>de-de</t>
  </si>
  <si>
    <t>Ratings + Reviews + UGC lifestyle visual people no product</t>
  </si>
  <si>
    <t>PPUCGLVPNP</t>
  </si>
  <si>
    <t>A25-45</t>
  </si>
  <si>
    <t>Multiple</t>
  </si>
  <si>
    <t>MUL</t>
  </si>
  <si>
    <t>CO_HeatnotBurn_DIS_GLOBAL</t>
  </si>
  <si>
    <t>300x50</t>
  </si>
  <si>
    <t>de-li</t>
  </si>
  <si>
    <t>Ratings + Reviews + UGC Lifestyle visual product only</t>
  </si>
  <si>
    <t>RRUGCLPO</t>
  </si>
  <si>
    <t>A25-46</t>
  </si>
  <si>
    <t>Netherlands</t>
  </si>
  <si>
    <t>NL</t>
  </si>
  <si>
    <t>CO_HeatnotBurn_DIS_LOCAL</t>
  </si>
  <si>
    <t>300x600</t>
  </si>
  <si>
    <t>de-lu</t>
  </si>
  <si>
    <t>Video Testimonial</t>
  </si>
  <si>
    <t>VT</t>
  </si>
  <si>
    <t>A25-47</t>
  </si>
  <si>
    <t>New Zealand</t>
  </si>
  <si>
    <t>NZ</t>
  </si>
  <si>
    <t>CO_Corporate_DIS_GLOBAL</t>
  </si>
  <si>
    <t>320x100</t>
  </si>
  <si>
    <t>dv</t>
  </si>
  <si>
    <t>A25-50</t>
  </si>
  <si>
    <t>Pakistan</t>
  </si>
  <si>
    <t>PK</t>
  </si>
  <si>
    <t>CO_Corporate_DIS_LOCAL</t>
  </si>
  <si>
    <t>320x150</t>
  </si>
  <si>
    <t>el</t>
  </si>
  <si>
    <t>A25-54</t>
  </si>
  <si>
    <t>Palestine</t>
  </si>
  <si>
    <t>PS</t>
  </si>
  <si>
    <t>CO_HeatnotBurn_DIS_REGIONAL</t>
  </si>
  <si>
    <t>320x160</t>
  </si>
  <si>
    <t>en-ae</t>
  </si>
  <si>
    <t>A25-55</t>
  </si>
  <si>
    <t>Panama</t>
  </si>
  <si>
    <t>PA</t>
  </si>
  <si>
    <t>CR_Corporate_AMP_GLOBAL</t>
  </si>
  <si>
    <t>320x180</t>
  </si>
  <si>
    <t>en-au</t>
  </si>
  <si>
    <t>A25-59</t>
  </si>
  <si>
    <t>Philippines</t>
  </si>
  <si>
    <t>PH</t>
  </si>
  <si>
    <t>HR_HeatnotBurn_DIS_GLOBAL</t>
  </si>
  <si>
    <t>320x248</t>
  </si>
  <si>
    <t>en-bz</t>
  </si>
  <si>
    <t>A28-40</t>
  </si>
  <si>
    <t>Poland</t>
  </si>
  <si>
    <t>PL</t>
  </si>
  <si>
    <t>HR_HeatnotBurn_DIS_LOCAL</t>
  </si>
  <si>
    <t>320x250</t>
  </si>
  <si>
    <t>en-ca</t>
  </si>
  <si>
    <t>A30+</t>
  </si>
  <si>
    <t>Romania</t>
  </si>
  <si>
    <t>RO</t>
  </si>
  <si>
    <t>HR_Corporate_DIS_GLOBAL</t>
  </si>
  <si>
    <t>320x410</t>
  </si>
  <si>
    <t>en-cb</t>
  </si>
  <si>
    <t>A30-45</t>
  </si>
  <si>
    <t>Russia</t>
  </si>
  <si>
    <t>RU</t>
  </si>
  <si>
    <t>HR_Corporate_DIS_LOCAL</t>
  </si>
  <si>
    <t>320x450</t>
  </si>
  <si>
    <t>en-ch</t>
  </si>
  <si>
    <t>A30-50</t>
  </si>
  <si>
    <t>RS</t>
  </si>
  <si>
    <t>CU_HeatnotBurn_DIS_REGIONAL</t>
  </si>
  <si>
    <t>320x460</t>
  </si>
  <si>
    <t>en-gb</t>
  </si>
  <si>
    <t>A30-54</t>
  </si>
  <si>
    <t>Singapore</t>
  </si>
  <si>
    <t>SG</t>
  </si>
  <si>
    <t>CU_HeatnotBurn_DIS_GLOBAL</t>
  </si>
  <si>
    <t>320x480</t>
  </si>
  <si>
    <t>en-ie</t>
  </si>
  <si>
    <t>A30-55</t>
  </si>
  <si>
    <t>Slovakia</t>
  </si>
  <si>
    <t>SK</t>
  </si>
  <si>
    <t>CU_Corporate_GLOBAL</t>
  </si>
  <si>
    <t>320x50</t>
  </si>
  <si>
    <t>en-in</t>
  </si>
  <si>
    <t>A34-43</t>
  </si>
  <si>
    <t>Slovenia</t>
  </si>
  <si>
    <t>SI</t>
  </si>
  <si>
    <t>CW_Corporate_AMP_GLOBAL</t>
  </si>
  <si>
    <t>320x568</t>
  </si>
  <si>
    <t>en-jm</t>
  </si>
  <si>
    <t>Consumables</t>
  </si>
  <si>
    <t>A35+</t>
  </si>
  <si>
    <t>South Africa</t>
  </si>
  <si>
    <t>ZA</t>
  </si>
  <si>
    <t>CZ_HeatnotBurn_DIS_GLOBAL</t>
  </si>
  <si>
    <t>336x280</t>
  </si>
  <si>
    <t>en-jp</t>
  </si>
  <si>
    <t>No consumables</t>
  </si>
  <si>
    <t>NOCON</t>
  </si>
  <si>
    <t>A35-44</t>
  </si>
  <si>
    <t>Switzerland</t>
  </si>
  <si>
    <t>CH</t>
  </si>
  <si>
    <t>CZ_HeatnotBurn_DIS_LOCAL</t>
  </si>
  <si>
    <t>350x197</t>
  </si>
  <si>
    <t>en-nz</t>
  </si>
  <si>
    <t>A35-45</t>
  </si>
  <si>
    <t>Thailand</t>
  </si>
  <si>
    <t>TH</t>
  </si>
  <si>
    <t>CZ_Corporate_DIS_GLOBAL</t>
  </si>
  <si>
    <t>350x240</t>
  </si>
  <si>
    <t>en-ph</t>
  </si>
  <si>
    <t>A35-50</t>
  </si>
  <si>
    <t>Trinidad &amp; Tabago</t>
  </si>
  <si>
    <t>TT</t>
  </si>
  <si>
    <t>CZ_Corporate_DIS_LOCAL</t>
  </si>
  <si>
    <t>468x60</t>
  </si>
  <si>
    <t>en-tt</t>
  </si>
  <si>
    <t>A35-54</t>
  </si>
  <si>
    <t>Ukraine</t>
  </si>
  <si>
    <t>UA</t>
  </si>
  <si>
    <t>DK_HeatnotBurn_DIS_GLOBAL</t>
  </si>
  <si>
    <t>480x320</t>
  </si>
  <si>
    <t>en-us</t>
  </si>
  <si>
    <t>A35-55</t>
  </si>
  <si>
    <t>United Arab Emirates</t>
  </si>
  <si>
    <t>AE</t>
  </si>
  <si>
    <t>DK_HeatnotBurn_DIS_LOCAL</t>
  </si>
  <si>
    <t>570x320</t>
  </si>
  <si>
    <t>en-za</t>
  </si>
  <si>
    <t>A35-65</t>
  </si>
  <si>
    <t>United Kingdom</t>
  </si>
  <si>
    <t>UK</t>
  </si>
  <si>
    <t>DK_Corporate_DIS_GLOBAL</t>
  </si>
  <si>
    <t>600x600</t>
  </si>
  <si>
    <t>es-ar</t>
  </si>
  <si>
    <t>A40-55</t>
  </si>
  <si>
    <t>United States</t>
  </si>
  <si>
    <t>US</t>
  </si>
  <si>
    <t>DK_Corporate_DIS_LOCAL</t>
  </si>
  <si>
    <t>640x170</t>
  </si>
  <si>
    <t>es-bo</t>
  </si>
  <si>
    <t>M20-40</t>
  </si>
  <si>
    <t>Vietnam</t>
  </si>
  <si>
    <t>VN</t>
  </si>
  <si>
    <t>DO_HeatnotBurn_DIS_GLOBAL</t>
  </si>
  <si>
    <t>640x200</t>
  </si>
  <si>
    <t>es-cl</t>
  </si>
  <si>
    <t>Lifestyle people</t>
  </si>
  <si>
    <t>M21-34</t>
  </si>
  <si>
    <t>Spain</t>
  </si>
  <si>
    <t>ES</t>
  </si>
  <si>
    <t>DO_HeatnotBurn_DIS_LOCAL</t>
  </si>
  <si>
    <t>640x690</t>
  </si>
  <si>
    <t>es-co</t>
  </si>
  <si>
    <t>Lifestyle product only</t>
  </si>
  <si>
    <t>LIFEPO</t>
  </si>
  <si>
    <t>M21-44</t>
  </si>
  <si>
    <t>Tunisia</t>
  </si>
  <si>
    <t>TN</t>
  </si>
  <si>
    <t>DO_Corporate_DIS_GLOBAL</t>
  </si>
  <si>
    <t>660x742</t>
  </si>
  <si>
    <t>es-cr</t>
  </si>
  <si>
    <t>M24-45</t>
  </si>
  <si>
    <t>Morocco</t>
  </si>
  <si>
    <t>DO_Corporate_DIS_LOCAL</t>
  </si>
  <si>
    <t>720x1230</t>
  </si>
  <si>
    <t>es-do</t>
  </si>
  <si>
    <t>M25-40</t>
  </si>
  <si>
    <t>Kuwait</t>
  </si>
  <si>
    <t>KW</t>
  </si>
  <si>
    <t>DO_HeatnotBurn_DIS_REGIONAL</t>
  </si>
  <si>
    <t>es-ec</t>
  </si>
  <si>
    <t>M25-45</t>
  </si>
  <si>
    <t>South Korea</t>
  </si>
  <si>
    <t>EG_Corporate_DIS_LOCAL</t>
  </si>
  <si>
    <t>720x360</t>
  </si>
  <si>
    <t>es-es</t>
  </si>
  <si>
    <t>M25-49</t>
  </si>
  <si>
    <t>Albania</t>
  </si>
  <si>
    <t>AL</t>
  </si>
  <si>
    <t>SV_Corporate_AMP_GLOBAL</t>
  </si>
  <si>
    <t>728x250</t>
  </si>
  <si>
    <t>es-gt</t>
  </si>
  <si>
    <t>M25-54</t>
  </si>
  <si>
    <t>Sweden</t>
  </si>
  <si>
    <t>SE</t>
  </si>
  <si>
    <t>FR_HeatnotBurn_DIS_GLOBAL</t>
  </si>
  <si>
    <t>728x90</t>
  </si>
  <si>
    <t>es-hn</t>
  </si>
  <si>
    <t>M35-55</t>
  </si>
  <si>
    <t>Belgium</t>
  </si>
  <si>
    <t>BE</t>
  </si>
  <si>
    <t>FR_HeatnotBurn_DIS_LOCAL</t>
  </si>
  <si>
    <t>768x1024</t>
  </si>
  <si>
    <t>es-mx</t>
  </si>
  <si>
    <t>M35-59</t>
  </si>
  <si>
    <t>Jordan</t>
  </si>
  <si>
    <t>JO</t>
  </si>
  <si>
    <t>FR_Corporate_DIS_GLOBAL</t>
  </si>
  <si>
    <t>800x250</t>
  </si>
  <si>
    <t>es-ni</t>
  </si>
  <si>
    <t>W18+</t>
  </si>
  <si>
    <t>Kazakhstan</t>
  </si>
  <si>
    <t>KZ</t>
  </si>
  <si>
    <t>FR_Corporate_DIS_LOCAL</t>
  </si>
  <si>
    <t>88x31</t>
  </si>
  <si>
    <t>es-pa</t>
  </si>
  <si>
    <t>W18-34</t>
  </si>
  <si>
    <t>Montenegro</t>
  </si>
  <si>
    <t>ME</t>
  </si>
  <si>
    <t>FR_Corporate_AMP_GLOBAL</t>
  </si>
  <si>
    <t>940x250</t>
  </si>
  <si>
    <t>es-pe</t>
  </si>
  <si>
    <t>W18-35</t>
  </si>
  <si>
    <t>North Macedonia</t>
  </si>
  <si>
    <t>MK</t>
  </si>
  <si>
    <t>FR_Corporate_AMP_LOCAL</t>
  </si>
  <si>
    <t>960x250</t>
  </si>
  <si>
    <t>es-pr</t>
  </si>
  <si>
    <t>W18-54</t>
  </si>
  <si>
    <t>Armenia</t>
  </si>
  <si>
    <t>AM</t>
  </si>
  <si>
    <t>DE_HeatnotBurn_DIS_GLOBAL</t>
  </si>
  <si>
    <t>960x90</t>
  </si>
  <si>
    <t>es-py</t>
  </si>
  <si>
    <t>W21-24</t>
  </si>
  <si>
    <t>Cyprus</t>
  </si>
  <si>
    <t>CY</t>
  </si>
  <si>
    <t>DE_HeatnotBurn_DIS_LOCAL</t>
  </si>
  <si>
    <t>970x200</t>
  </si>
  <si>
    <t>es-sv</t>
  </si>
  <si>
    <t>W21-34</t>
  </si>
  <si>
    <t>DE_Corporate_DIS_GLOBAL</t>
  </si>
  <si>
    <t>970x250</t>
  </si>
  <si>
    <t>es-uy</t>
  </si>
  <si>
    <t>W25-35</t>
  </si>
  <si>
    <t>DE_Corporate_DIS_LOCAL</t>
  </si>
  <si>
    <t>970x66</t>
  </si>
  <si>
    <t>es-ve</t>
  </si>
  <si>
    <t>W25-40</t>
  </si>
  <si>
    <t>GR_HeatnotBurn_DIS_GLOBAL</t>
  </si>
  <si>
    <t>970x90</t>
  </si>
  <si>
    <t>et</t>
  </si>
  <si>
    <t>W25-45</t>
  </si>
  <si>
    <t>GR_Corporate_DIS_GLOBAL</t>
  </si>
  <si>
    <t>184x90</t>
  </si>
  <si>
    <t>eu</t>
  </si>
  <si>
    <t>W25-54</t>
  </si>
  <si>
    <t>GT_HeatnotBurn_DIS_GLOBAL</t>
  </si>
  <si>
    <t>360x60</t>
  </si>
  <si>
    <t>fa</t>
  </si>
  <si>
    <t>W25-55</t>
  </si>
  <si>
    <t>GT_HeatnotBurn_DIS_LOCAL</t>
  </si>
  <si>
    <t>360x120</t>
  </si>
  <si>
    <t>fi</t>
  </si>
  <si>
    <t>W25-59</t>
  </si>
  <si>
    <t>GT_Corporate_DIS_GLOBAL</t>
  </si>
  <si>
    <t>fo</t>
  </si>
  <si>
    <t>GT_Corporate_DIS_LOCAL</t>
  </si>
  <si>
    <t>274x154</t>
  </si>
  <si>
    <t>fr-be</t>
  </si>
  <si>
    <t>GT_HeatnotBurn_DIS_REGIONAL</t>
  </si>
  <si>
    <t>fr-ca</t>
  </si>
  <si>
    <t>HK_HeatnotBurn_DIS_GLOBAL</t>
  </si>
  <si>
    <t>fr-ch</t>
  </si>
  <si>
    <t>HK_HeatnotBurn_DIS_LOCAL</t>
  </si>
  <si>
    <t>980x120</t>
  </si>
  <si>
    <t>fr-fr</t>
  </si>
  <si>
    <t>HK_Corporate_AMP_GLOBAL</t>
  </si>
  <si>
    <t>640x960</t>
  </si>
  <si>
    <t>fr-lu</t>
  </si>
  <si>
    <t>HK_Corporate_AMP_LOCAL</t>
  </si>
  <si>
    <t>320x500</t>
  </si>
  <si>
    <t>gd</t>
  </si>
  <si>
    <t>HK_Corporate_DIS_GLOBAL</t>
  </si>
  <si>
    <t>960x540</t>
  </si>
  <si>
    <t>gd-ie</t>
  </si>
  <si>
    <t>HK_Corporate_DIS_LOCAL</t>
  </si>
  <si>
    <t>gn</t>
  </si>
  <si>
    <t>IN_HeatnotBurn_DIS_GLOBAL</t>
  </si>
  <si>
    <t>700x394</t>
  </si>
  <si>
    <t>gu</t>
  </si>
  <si>
    <t>IN_Corporate_AMP_GLOBAL</t>
  </si>
  <si>
    <t>750x1334</t>
  </si>
  <si>
    <t>he</t>
  </si>
  <si>
    <t>IN_Corporate_DIS_GLOBAL</t>
  </si>
  <si>
    <t>hi</t>
  </si>
  <si>
    <t>ID_HeatnotBurn_DIS_GLOBAL</t>
  </si>
  <si>
    <t>hr</t>
  </si>
  <si>
    <t>ID_HeatnotBurn_DIS_LOCAL</t>
  </si>
  <si>
    <t>hu</t>
  </si>
  <si>
    <t>ID_Corporate_DIS_GLOBAL</t>
  </si>
  <si>
    <t>hy</t>
  </si>
  <si>
    <t>ID_Corporate_DIS_LOCAL</t>
  </si>
  <si>
    <t>id</t>
  </si>
  <si>
    <t>2560x1440</t>
  </si>
  <si>
    <t>IL_HeatnotBurn_DIS_GLOBAL</t>
  </si>
  <si>
    <t>is</t>
  </si>
  <si>
    <t>812x812</t>
  </si>
  <si>
    <t>IL_HeatnotBurn_DIS_LOCAL</t>
  </si>
  <si>
    <t>it-ch</t>
  </si>
  <si>
    <t>320x320</t>
  </si>
  <si>
    <t>IL_Corporate_DIS_GLOBAL</t>
  </si>
  <si>
    <t>it-it</t>
  </si>
  <si>
    <t>930x180</t>
  </si>
  <si>
    <t>IL_Corporate_DIS_LOCAL</t>
  </si>
  <si>
    <t>ja-jp</t>
  </si>
  <si>
    <t>240x400</t>
  </si>
  <si>
    <t>IT_HeatnotBurn_DIS_GLOBAL</t>
  </si>
  <si>
    <t>kk</t>
  </si>
  <si>
    <t>IT_HeatnotBurn_DIS_LOCAL</t>
  </si>
  <si>
    <t>km</t>
  </si>
  <si>
    <t>1334x750</t>
  </si>
  <si>
    <t>IT_Corporate_DIS_GLOBAL</t>
  </si>
  <si>
    <t>kn</t>
  </si>
  <si>
    <t>IT_Corporate_DIS_LOCAL</t>
  </si>
  <si>
    <t>ko</t>
  </si>
  <si>
    <t>1080x270</t>
  </si>
  <si>
    <t>JP_HeatnotBurn_DIS_GLOBAL</t>
  </si>
  <si>
    <t>ks</t>
  </si>
  <si>
    <t>1200x629</t>
  </si>
  <si>
    <t>JP_HeatnotBurn_DIS_LOCAL</t>
  </si>
  <si>
    <t>la</t>
  </si>
  <si>
    <t>JP_HeatnotBurn_SOC_LOCAL</t>
  </si>
  <si>
    <t>lo</t>
  </si>
  <si>
    <t>540x540</t>
  </si>
  <si>
    <t>JP_Corporate_DIS_GLOBAL</t>
  </si>
  <si>
    <t>lt</t>
  </si>
  <si>
    <t>JP_Corporate_DIS_LOCAL</t>
  </si>
  <si>
    <t>lv</t>
  </si>
  <si>
    <t>KO_HeatnotBurn_DIS_GLOBAL</t>
  </si>
  <si>
    <t>mi</t>
  </si>
  <si>
    <t>KO_HeatnotBurn_DIS_LOCAL</t>
  </si>
  <si>
    <t>mk</t>
  </si>
  <si>
    <t>600x770</t>
  </si>
  <si>
    <t>KO_Corporate_DIS_GLOBAL</t>
  </si>
  <si>
    <t>ml</t>
  </si>
  <si>
    <t>700x1600</t>
  </si>
  <si>
    <t>KO_Corporate_DIS_LOCAL</t>
  </si>
  <si>
    <t>mn</t>
  </si>
  <si>
    <t>1024x90</t>
  </si>
  <si>
    <t>LB_HeatnotBurn_DIS_LOCAL</t>
  </si>
  <si>
    <t>LI_HeatnotBurn_DIS_GLOBAL</t>
  </si>
  <si>
    <t>mr</t>
  </si>
  <si>
    <t>320x570</t>
  </si>
  <si>
    <t>LI_HeatnotBurn_DIS_LOCAL</t>
  </si>
  <si>
    <t>ms-bn</t>
  </si>
  <si>
    <t>360x592</t>
  </si>
  <si>
    <t>LI_Corporate_DIS_GLOBAL</t>
  </si>
  <si>
    <t>ms-my</t>
  </si>
  <si>
    <t>360x604</t>
  </si>
  <si>
    <t>LI_Corporate_DIS_LOCAL</t>
  </si>
  <si>
    <t>mt</t>
  </si>
  <si>
    <t>360x640</t>
  </si>
  <si>
    <t>MY_HeatnotBurn_DIS_GLOBAL</t>
  </si>
  <si>
    <t>my</t>
  </si>
  <si>
    <t>375x667</t>
  </si>
  <si>
    <t>MY_HeatnotBurn_DIS_LOCAL</t>
  </si>
  <si>
    <t>ne</t>
  </si>
  <si>
    <t>890x500</t>
  </si>
  <si>
    <t>MY_Corporate_AMP_GLOBAL</t>
  </si>
  <si>
    <t>nl-be</t>
  </si>
  <si>
    <t>MY_Corporate_AMP_LOCAL</t>
  </si>
  <si>
    <t>nl-nl</t>
  </si>
  <si>
    <t>MY_Corporate_DIS_GLOBAL</t>
  </si>
  <si>
    <t>no-no</t>
  </si>
  <si>
    <t>MY_Corporate_DIS_LOCAL</t>
  </si>
  <si>
    <t>MV_Corporate_AMP_GLOBAL</t>
  </si>
  <si>
    <t>or</t>
  </si>
  <si>
    <t>MX_HeatnotBurn_DIS_GLOBAL</t>
  </si>
  <si>
    <t>pa</t>
  </si>
  <si>
    <t>MX_HeatnotBurn_DIS_LOCAL</t>
  </si>
  <si>
    <t>pap</t>
  </si>
  <si>
    <t>MX_Corporate_DIS_GLOBAL</t>
  </si>
  <si>
    <t>pl</t>
  </si>
  <si>
    <t>MX_Corporate_DIS_LOCAL</t>
  </si>
  <si>
    <t>pt-br</t>
  </si>
  <si>
    <t>MX_HeatnotBurn_DIS_REGIONAL</t>
  </si>
  <si>
    <t>pt-pt</t>
  </si>
  <si>
    <t>MUL_Corporate_DIS_GLOBAL</t>
  </si>
  <si>
    <t>rm</t>
  </si>
  <si>
    <t>MUL_Corporate_AMP_GLOBAL</t>
  </si>
  <si>
    <t>ro</t>
  </si>
  <si>
    <t>NZ_HeatnotBurn_DIS_GLOBAL</t>
  </si>
  <si>
    <t>ro-mo</t>
  </si>
  <si>
    <t>NZ_Corporate_AMP_GLOBAL</t>
  </si>
  <si>
    <t>ru</t>
  </si>
  <si>
    <t>NZ_Corporate_DIS_GLOBAL</t>
  </si>
  <si>
    <t>ru-mo</t>
  </si>
  <si>
    <t>PK_Corporate_AMP_GLOBAL</t>
  </si>
  <si>
    <t>sa</t>
  </si>
  <si>
    <t>PS_HeatnotBurn_DIS_LOCAL</t>
  </si>
  <si>
    <t>sb</t>
  </si>
  <si>
    <t>PA_HeatnotBurn_DIS_GLOBAL</t>
  </si>
  <si>
    <t>sd</t>
  </si>
  <si>
    <t>PA_Corporate_AMP_GLOBAL</t>
  </si>
  <si>
    <t>si</t>
  </si>
  <si>
    <t>PA_Corporate_DIS_GLOBAL</t>
  </si>
  <si>
    <t>sk</t>
  </si>
  <si>
    <t>PH_HeatnotBurn_DIS_GLOBAL</t>
  </si>
  <si>
    <t>sl</t>
  </si>
  <si>
    <t>PH_Corporate_AMP_GLOBAL</t>
  </si>
  <si>
    <t>so</t>
  </si>
  <si>
    <t>PH_Corporate_DIS_GLOBAL</t>
  </si>
  <si>
    <t>sq</t>
  </si>
  <si>
    <t>PL_HeatnotBurn_DIS_GLOBAL</t>
  </si>
  <si>
    <t>PL_HeatnotBurn_DIS_LOCAL</t>
  </si>
  <si>
    <t>PL_Corporate_DIS_GLOBAL</t>
  </si>
  <si>
    <t>sv-fi</t>
  </si>
  <si>
    <t>PL_Corporate_DIS_LOCAL</t>
  </si>
  <si>
    <t>sv-se</t>
  </si>
  <si>
    <t>RO_Corporate_AMP_GLOBAL</t>
  </si>
  <si>
    <t>sw</t>
  </si>
  <si>
    <t>RO_HeatnotBurn_DIS_LOCAL</t>
  </si>
  <si>
    <t>ta</t>
  </si>
  <si>
    <t>RO_Corporate_DIS_GLOBAL</t>
  </si>
  <si>
    <t>te</t>
  </si>
  <si>
    <t>RO_Corporate_DIS_LOCAL</t>
  </si>
  <si>
    <t>tg</t>
  </si>
  <si>
    <t>RU_HeatnotBurn_DIS_GLOBAL</t>
  </si>
  <si>
    <t>th</t>
  </si>
  <si>
    <t>RU_HeatnotBurn_DIS_LOCAL</t>
  </si>
  <si>
    <t>tk</t>
  </si>
  <si>
    <t>RU_Corporate_DIS_GLOBAL</t>
  </si>
  <si>
    <t>tn</t>
  </si>
  <si>
    <t>RU_Corporate_DIS_LOCAL</t>
  </si>
  <si>
    <t>tr</t>
  </si>
  <si>
    <t>RS_HeatnotBurn_DIS_GLOBAL</t>
  </si>
  <si>
    <t>ts</t>
  </si>
  <si>
    <t>RS_HeatnotBurn_DIS_LOCAL</t>
  </si>
  <si>
    <t>tt</t>
  </si>
  <si>
    <t>RS_Corporate_DIS_GLOBAL</t>
  </si>
  <si>
    <t>uk</t>
  </si>
  <si>
    <t>RS_Corporate_DIS_LOCAL</t>
  </si>
  <si>
    <t>ur</t>
  </si>
  <si>
    <t>SG_HeatnotBurn_DIS_GLOBAL</t>
  </si>
  <si>
    <t>UTF-8</t>
  </si>
  <si>
    <t>SG_HeatnotBurn_DIS_LOCAL</t>
  </si>
  <si>
    <t>uz-uz</t>
  </si>
  <si>
    <t>SG_Corporate_AMP_GLOBAL</t>
  </si>
  <si>
    <t>SG_Corporate_AMP_LOCAL</t>
  </si>
  <si>
    <t>vi</t>
  </si>
  <si>
    <t>SG_Corporate_DIS_GLOBAL</t>
  </si>
  <si>
    <t>xh</t>
  </si>
  <si>
    <t>SG_Corporate_DIS_LOCAL</t>
  </si>
  <si>
    <t>yi</t>
  </si>
  <si>
    <t>SK_HeatnotBurn_DIS_GLOBAL</t>
  </si>
  <si>
    <t>zh-cn</t>
  </si>
  <si>
    <t>SK_HeatnotBurn_DIS_LOCAL</t>
  </si>
  <si>
    <t>zh-hk</t>
  </si>
  <si>
    <t>SK_Corporate_GLOBAL</t>
  </si>
  <si>
    <t>zh-jp</t>
  </si>
  <si>
    <t>SK_Corporate_LOCAL</t>
  </si>
  <si>
    <t>zh-mo</t>
  </si>
  <si>
    <t>SL_HeatnotBurn_DIS_GLOBAL</t>
  </si>
  <si>
    <t>zh-sg</t>
  </si>
  <si>
    <t>SL_HeatnotBurn_DIS_LOCAL</t>
  </si>
  <si>
    <t>zh-tw</t>
  </si>
  <si>
    <t>SL_Corporate_GLOBAL</t>
  </si>
  <si>
    <t>zu</t>
  </si>
  <si>
    <t>SL_Corporate_LOCAL</t>
  </si>
  <si>
    <t>Alb</t>
  </si>
  <si>
    <t>ZA_HeatnotBurn_DIS_GLOBAL</t>
  </si>
  <si>
    <t>kz-kk</t>
  </si>
  <si>
    <t>ZA_HeatnotBurn_DIS_LOCAL</t>
  </si>
  <si>
    <t>kk-ru</t>
  </si>
  <si>
    <t>ZA_Corporate_AMP_GLOBAL</t>
  </si>
  <si>
    <t>ZA_Corporate_DIS_GLOBAL</t>
  </si>
  <si>
    <t>ZA_Corporate_DIS_LOCAL</t>
  </si>
  <si>
    <t>cnr</t>
  </si>
  <si>
    <t>CH_HeatnotBurn_DIS_GLOBAL</t>
  </si>
  <si>
    <t>cnr-bs</t>
  </si>
  <si>
    <t>CH_HeatnotBurn_DIS_LOCAL</t>
  </si>
  <si>
    <t>cnr-hr</t>
  </si>
  <si>
    <t>CH_Corporate_AMP_GLOBAL</t>
  </si>
  <si>
    <t>cnr-sr</t>
  </si>
  <si>
    <t>CH_Corporate_AMP_LOCAL</t>
  </si>
  <si>
    <t>cnr-sq</t>
  </si>
  <si>
    <t>CH_Corporate_DIS_GLOBAL</t>
  </si>
  <si>
    <t>mk-sq</t>
  </si>
  <si>
    <t>CH_Corporate_DIS_LOCAL</t>
  </si>
  <si>
    <t>TH_HeatnotBurn_DIS_GLOBAL</t>
  </si>
  <si>
    <t>TH_Corporate_AMP_GLOBAL</t>
  </si>
  <si>
    <t>TT_Corporate_AMP_GLOBAL</t>
  </si>
  <si>
    <t>UA_HeatnotBurn_DIS_GLOBAL</t>
  </si>
  <si>
    <t>UA_HeatnotBurn_DIS_LOCAL</t>
  </si>
  <si>
    <t>UA_Corporate_DIS_GLOBAL</t>
  </si>
  <si>
    <t>UA_Corporate_DIS_LOCAL</t>
  </si>
  <si>
    <t>AE_HeatnotBurn_DIS_GLOBAL</t>
  </si>
  <si>
    <t>AE_Corporate_GLOBAL</t>
  </si>
  <si>
    <t>UK_HeatnotBurn_DIS_GLOBAL</t>
  </si>
  <si>
    <t>UK_HeatnotBurn_DIS_LOCAL</t>
  </si>
  <si>
    <t>UK_Corporate_AMP_GLOBAL</t>
  </si>
  <si>
    <t>UK_Corporate_AMP_LOCAL</t>
  </si>
  <si>
    <t>UK_Corporate_DIS_GLOBAL</t>
  </si>
  <si>
    <t>UK_Corporate_DIS_LOCAL</t>
  </si>
  <si>
    <t>UK_Corporate_SOC_GLOBAL</t>
  </si>
  <si>
    <t>US_HeatnotBurn_DIS_GLOBAL</t>
  </si>
  <si>
    <t>US_HeatnotBurn_DIS_LOCAL</t>
  </si>
  <si>
    <t>US_Corporate_AMP_GLOBAL</t>
  </si>
  <si>
    <t>US_Corporate_AMP_LOCAL</t>
  </si>
  <si>
    <t>US_Corporate_DIS_GLOBAL</t>
  </si>
  <si>
    <t>US_Corporate_DIS_LOCAL</t>
  </si>
  <si>
    <t>VN_HeatnotBurn_DIS_GLOBAL</t>
  </si>
  <si>
    <t>VN_Corporate_AMP_GLOBAL</t>
  </si>
  <si>
    <t>ES_HeatnotBurn_AMP_GLOBAL</t>
  </si>
  <si>
    <t>ES_HeatnotBurn_DIS_GLOBAL</t>
  </si>
  <si>
    <t>ES_Corporate_AMP_GLOBAL</t>
  </si>
  <si>
    <t>EG_HeatnotBurn_DIS_LOCAL</t>
  </si>
  <si>
    <t>EG_Corporate_AMP_LOCAL</t>
  </si>
  <si>
    <t>MA_HeatnotBurn_DIS_LOCAL</t>
  </si>
  <si>
    <t>TN_HeatnotBurn_DIS_LOCAL</t>
  </si>
  <si>
    <t>DE_HeatnotBurn_EML_GLOBAL</t>
  </si>
  <si>
    <t>FR_HeatnotBurn_EML_GLOBAL</t>
  </si>
  <si>
    <t>KW_HeatnotBurn_DIS_LOCAL</t>
  </si>
  <si>
    <t>MX_Corporate_AMP_Global</t>
  </si>
  <si>
    <t>UA_eVapor_DIS_Global</t>
  </si>
  <si>
    <t>AL_HeatnotBurn_DIS_Global</t>
  </si>
  <si>
    <t>IT_Corporate_AMP_LOCAL</t>
  </si>
  <si>
    <t>MA_Corporate_AMP_Global</t>
  </si>
  <si>
    <t>RO_HeatnotBurn_DIS_Global</t>
  </si>
  <si>
    <t>KR_HeatnotBurn_DIS_GLOBAL</t>
  </si>
  <si>
    <t>KR_HeatnotBurn_DIS_LOCAL</t>
  </si>
  <si>
    <t>KR_Corporate_DIS_GLOBAL</t>
  </si>
  <si>
    <t>KR_Corporate_DIS_LOCAL</t>
  </si>
  <si>
    <t>SE_OralSmokeless_DIS_LOCAL</t>
  </si>
  <si>
    <t>BE_Corporate_AMP_GLOBAL</t>
  </si>
  <si>
    <t>BG_HeatnotBurn_DIS_Global</t>
  </si>
  <si>
    <t>RU_Corporate_AMP_GLOBAL</t>
  </si>
  <si>
    <t>JO_Corporate_AMP_LOCAL</t>
  </si>
  <si>
    <t>AT_OralSmokeless_DIS_LOCAL</t>
  </si>
  <si>
    <t>LB_HeatnotBurn_AMP_LOCAL</t>
  </si>
  <si>
    <t>EG_HeatnotBurn_AMP_LOCAL</t>
  </si>
  <si>
    <t>JO_HeatnotBurn_AMP_LOCAL</t>
  </si>
  <si>
    <t>SK_eVapor_DIS_LOCAL</t>
  </si>
  <si>
    <t>AL_Corporate_AMP_GLOBAL</t>
  </si>
  <si>
    <t>ES_HeatnotBurn_AFFM_Global</t>
  </si>
  <si>
    <t>CA_eVapor_DIS_Global</t>
  </si>
  <si>
    <t>GT_Corporate_AMP_GLOBAL</t>
  </si>
  <si>
    <t>KZ_HeatnotBurn_DIS_GLOBAL</t>
  </si>
  <si>
    <t>EG_HeatnotBurn_DIS_GLOBAL</t>
  </si>
  <si>
    <t>JP_Corporate_AMP_GLOBAL</t>
  </si>
  <si>
    <t>ME_HeatnotBurn_DIS_GLOBAL</t>
  </si>
  <si>
    <t>MK_HeatnotBurn_DIS_GLOBAL</t>
  </si>
  <si>
    <t>AM_HeatnotBurn_DIS_GLOBAL</t>
  </si>
  <si>
    <t>CY_HeatnotBurn_DIS_GLOBAL</t>
  </si>
  <si>
    <t>BA_HeatnotBurn_DIS_GLOBAL</t>
  </si>
  <si>
    <t>LEBANON</t>
  </si>
  <si>
    <t>LB_HeatnotBurn_DIS_GLOBAL</t>
  </si>
  <si>
    <t>SK_Corporate_AMP_GLOBAL</t>
  </si>
  <si>
    <t>ID_OralSmokeless_DIS_LOCAL</t>
  </si>
  <si>
    <t>PK_OralSmokeless_DIS_LOCAL</t>
  </si>
  <si>
    <t>ID_Corporate_AMP_GLOBAL</t>
  </si>
  <si>
    <t>ID_Corporate_DIS_Global</t>
  </si>
  <si>
    <t>KR_DutyFree_DIS_Global  </t>
  </si>
  <si>
    <t>AE_DutyFree_DIS_Global</t>
  </si>
  <si>
    <t>PH_Corporate_DIS_Global</t>
  </si>
  <si>
    <t>DE_Corporate_DIS_Global</t>
  </si>
  <si>
    <t>IT_HeatnotBurn_DIS_Local</t>
  </si>
  <si>
    <t>MK_HeatnotBurn_DIS_Global</t>
  </si>
  <si>
    <t>MA_HeatnotBurn_AMP_Local</t>
  </si>
  <si>
    <t>CO_Corporate_DIS_Global</t>
  </si>
  <si>
    <t>MY_HeatnotBurn_AFFM_Local</t>
  </si>
  <si>
    <t>MX_Corporate_SOC_Global</t>
  </si>
  <si>
    <t>JP_Corporate_SOC_Global</t>
  </si>
  <si>
    <t>360x270</t>
  </si>
  <si>
    <t>https://rs.iqos.com/sr</t>
  </si>
  <si>
    <t>Terea Blue</t>
  </si>
  <si>
    <t>stil.kurir.rs</t>
  </si>
  <si>
    <t>lepaisrecna.mondo.rs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</si>
</sst>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2]\ * #,##0.00_);_([$€-2]\ * \(#,##0.00\);_([$€-2]\ * &quot;-&quot;??_);_(@_)"/>
    <numFmt numFmtId="166" formatCode="_-[$$-409]* #,##0.00_ ;_-[$$-409]* \-#,##0.00\ ;_-[$$-409]* &quot;-&quot;??_ ;_-@_ "/>
  </numFmts>
  <fonts count="37" x14ac:knownFonts="1">
    <font>
      <sz val="11"/>
      <color theme="1"/>
      <name val="Calibri"/>
      <family val="2"/>
      <scheme val="minor"/>
    </font>
    <font>
      <sz val="12"/>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0"/>
      <name val="Arial"/>
      <family val="2"/>
    </font>
    <font>
      <sz val="12"/>
      <color rgb="FF000000"/>
      <name val="Segoe UI"/>
      <family val="2"/>
      <charset val="204"/>
    </font>
    <font>
      <b/>
      <sz val="12"/>
      <name val="Segoe UI"/>
      <family val="2"/>
    </font>
    <font>
      <b/>
      <sz val="12"/>
      <color theme="1"/>
      <name val="Calibri"/>
      <family val="2"/>
      <scheme val="minor"/>
    </font>
    <font>
      <sz val="11"/>
      <color theme="3"/>
      <name val="Calibri"/>
      <family val="2"/>
      <scheme val="minor"/>
    </font>
    <font>
      <b/>
      <sz val="11"/>
      <color theme="3"/>
      <name val="Calibri"/>
      <family val="2"/>
      <scheme val="minor"/>
    </font>
    <font>
      <sz val="11"/>
      <color rgb="FF00B050"/>
      <name val="Calibri"/>
      <family val="2"/>
      <scheme val="minor"/>
    </font>
    <font>
      <sz val="11"/>
      <color rgb="FFFF0000"/>
      <name val="Calibri"/>
      <family val="2"/>
      <scheme val="minor"/>
    </font>
    <font>
      <u/>
      <sz val="11"/>
      <color theme="10"/>
      <name val="Calibri"/>
      <family val="2"/>
      <scheme val="minor"/>
    </font>
    <font>
      <b/>
      <i/>
      <sz val="11"/>
      <color rgb="FF000000"/>
      <name val="Segoe UI"/>
      <family val="2"/>
    </font>
    <font>
      <sz val="11"/>
      <color theme="0" tint="-0.249977111117893"/>
      <name val="Calibri"/>
      <family val="2"/>
      <scheme val="minor"/>
    </font>
    <font>
      <b/>
      <sz val="12"/>
      <name val="Calibri"/>
      <family val="2"/>
      <scheme val="minor"/>
    </font>
    <font>
      <b/>
      <sz val="12"/>
      <color theme="0"/>
      <name val="Calibri"/>
      <family val="2"/>
      <scheme val="minor"/>
    </font>
    <font>
      <i/>
      <sz val="11"/>
      <color theme="3"/>
      <name val="Calibri"/>
      <family val="2"/>
      <scheme val="minor"/>
    </font>
    <font>
      <sz val="8"/>
      <name val="Calibri"/>
      <family val="2"/>
      <scheme val="minor"/>
    </font>
    <font>
      <b/>
      <sz val="14"/>
      <color theme="1"/>
      <name val="Calibri"/>
      <family val="2"/>
      <scheme val="minor"/>
    </font>
    <font>
      <b/>
      <i/>
      <sz val="12"/>
      <color rgb="FFFF0000"/>
      <name val="Calibri"/>
      <family val="2"/>
      <scheme val="minor"/>
    </font>
    <font>
      <b/>
      <sz val="16"/>
      <color theme="0"/>
      <name val="Calibri"/>
      <family val="2"/>
      <scheme val="minor"/>
    </font>
    <font>
      <b/>
      <sz val="16"/>
      <color theme="1"/>
      <name val="Calibri"/>
      <family val="2"/>
      <scheme val="minor"/>
    </font>
    <font>
      <b/>
      <sz val="28"/>
      <color theme="0"/>
      <name val="Calibri"/>
      <family val="2"/>
      <scheme val="minor"/>
    </font>
    <font>
      <b/>
      <i/>
      <sz val="11"/>
      <color theme="1"/>
      <name val="Calibri"/>
      <family val="2"/>
      <scheme val="minor"/>
    </font>
    <font>
      <sz val="11"/>
      <name val="Calibri"/>
      <family val="2"/>
      <scheme val="minor"/>
    </font>
    <font>
      <b/>
      <i/>
      <sz val="11"/>
      <name val="Segoe UI"/>
      <family val="2"/>
    </font>
    <font>
      <b/>
      <sz val="18"/>
      <color theme="0"/>
      <name val="Calibri"/>
      <family val="2"/>
      <scheme val="minor"/>
    </font>
    <font>
      <b/>
      <sz val="18"/>
      <color theme="1"/>
      <name val="Calibri"/>
      <family val="2"/>
      <scheme val="minor"/>
    </font>
    <font>
      <b/>
      <sz val="22"/>
      <color theme="0"/>
      <name val="Calibri"/>
      <family val="2"/>
      <scheme val="minor"/>
    </font>
    <font>
      <b/>
      <i/>
      <sz val="22"/>
      <color theme="0"/>
      <name val="Calibri"/>
      <family val="2"/>
      <scheme val="minor"/>
    </font>
    <font>
      <sz val="14"/>
      <color theme="1"/>
      <name val="Calibri"/>
      <family val="2"/>
      <scheme val="minor"/>
    </font>
    <font>
      <b/>
      <sz val="18"/>
      <color theme="3"/>
      <name val="Calibri"/>
      <family val="2"/>
      <scheme val="minor"/>
    </font>
    <font>
      <sz val="12"/>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5D7391"/>
        <bgColor indexed="64"/>
      </patternFill>
    </fill>
    <fill>
      <patternFill patternType="solid">
        <fgColor theme="2" tint="-0.249977111117893"/>
        <bgColor indexed="64"/>
      </patternFill>
    </fill>
    <fill>
      <patternFill patternType="solid">
        <fgColor theme="9" tint="-0.499984740745262"/>
        <bgColor indexed="64"/>
      </patternFill>
    </fill>
    <fill>
      <patternFill patternType="solid">
        <fgColor rgb="FFC00000"/>
        <bgColor indexed="64"/>
      </patternFill>
    </fill>
    <fill>
      <patternFill patternType="solid">
        <fgColor theme="9" tint="0.59999389629810485"/>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style="medium">
        <color auto="1"/>
      </left>
      <right/>
      <top/>
      <bottom/>
      <diagonal/>
    </border>
    <border>
      <left/>
      <right style="medium">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auto="1"/>
      </top>
      <bottom style="medium">
        <color indexed="64"/>
      </bottom>
      <diagonal/>
    </border>
    <border>
      <left style="medium">
        <color auto="1"/>
      </left>
      <right style="medium">
        <color auto="1"/>
      </right>
      <top style="medium">
        <color indexed="64"/>
      </top>
      <bottom style="medium">
        <color indexed="64"/>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auto="1"/>
      </right>
      <top/>
      <bottom/>
      <diagonal/>
    </border>
    <border>
      <left/>
      <right style="medium">
        <color theme="0"/>
      </right>
      <top style="medium">
        <color theme="0"/>
      </top>
      <bottom/>
      <diagonal/>
    </border>
    <border>
      <left/>
      <right style="medium">
        <color theme="0"/>
      </right>
      <top/>
      <bottom/>
      <diagonal/>
    </border>
    <border>
      <left/>
      <right style="thin">
        <color auto="1"/>
      </right>
      <top/>
      <bottom/>
      <diagonal/>
    </border>
    <border>
      <left style="medium">
        <color indexed="64"/>
      </left>
      <right style="thin">
        <color auto="1"/>
      </right>
      <top style="thin">
        <color auto="1"/>
      </top>
      <bottom/>
      <diagonal/>
    </border>
    <border>
      <left style="medium">
        <color auto="1"/>
      </left>
      <right style="medium">
        <color auto="1"/>
      </right>
      <top style="thin">
        <color indexed="64"/>
      </top>
      <bottom/>
      <diagonal/>
    </border>
    <border>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medium">
        <color indexed="64"/>
      </right>
      <top/>
      <bottom/>
      <diagonal/>
    </border>
  </borders>
  <cellStyleXfs count="4">
    <xf numFmtId="0" fontId="0" fillId="0" borderId="0"/>
    <xf numFmtId="0" fontId="7" fillId="0" borderId="0"/>
    <xf numFmtId="164" fontId="7" fillId="0" borderId="0" applyFont="0" applyFill="0" applyBorder="0" applyAlignment="0" applyProtection="0"/>
    <xf numFmtId="0" fontId="15" fillId="0" borderId="0" applyNumberFormat="0" applyFill="0" applyBorder="0" applyAlignment="0" applyProtection="0"/>
  </cellStyleXfs>
  <cellXfs count="214">
    <xf numFmtId="0" fontId="0" fillId="0" borderId="0" xfId="0"/>
    <xf numFmtId="0" fontId="0" fillId="2" borderId="0" xfId="0" applyFill="1"/>
    <xf numFmtId="0" fontId="0" fillId="2" borderId="1" xfId="0" applyFill="1" applyBorder="1"/>
    <xf numFmtId="0" fontId="0" fillId="2" borderId="0" xfId="0" applyFill="1" applyProtection="1">
      <protection locked="0"/>
    </xf>
    <xf numFmtId="0" fontId="11" fillId="2" borderId="0" xfId="0" applyFont="1" applyFill="1" applyProtection="1">
      <protection locked="0"/>
    </xf>
    <xf numFmtId="0" fontId="0" fillId="2" borderId="0" xfId="0" applyFill="1" applyAlignment="1" applyProtection="1">
      <alignment horizontal="left"/>
      <protection locked="0"/>
    </xf>
    <xf numFmtId="0" fontId="0" fillId="5" borderId="1" xfId="0" applyFill="1" applyBorder="1"/>
    <xf numFmtId="0" fontId="0" fillId="6" borderId="1" xfId="0" applyFill="1" applyBorder="1"/>
    <xf numFmtId="0" fontId="6" fillId="2" borderId="0" xfId="0" applyFont="1" applyFill="1" applyProtection="1">
      <protection locked="0"/>
    </xf>
    <xf numFmtId="0" fontId="14" fillId="2" borderId="0" xfId="0" applyFont="1" applyFill="1" applyAlignment="1" applyProtection="1">
      <alignment horizontal="left" vertical="top" wrapText="1"/>
      <protection locked="0"/>
    </xf>
    <xf numFmtId="14" fontId="0" fillId="0" borderId="0" xfId="0" applyNumberFormat="1"/>
    <xf numFmtId="0" fontId="4" fillId="0" borderId="0" xfId="0" applyFont="1"/>
    <xf numFmtId="0" fontId="0" fillId="0" borderId="0" xfId="0" applyAlignment="1">
      <alignment wrapText="1"/>
    </xf>
    <xf numFmtId="0" fontId="0" fillId="0" borderId="8" xfId="0" applyBorder="1" applyAlignment="1" applyProtection="1">
      <alignment horizontal="center" vertical="center"/>
      <protection locked="0"/>
    </xf>
    <xf numFmtId="0" fontId="0" fillId="0" borderId="0" xfId="0" applyProtection="1">
      <protection locked="0"/>
    </xf>
    <xf numFmtId="0" fontId="6" fillId="0" borderId="0" xfId="0" applyFont="1" applyProtection="1">
      <protection locked="0"/>
    </xf>
    <xf numFmtId="0" fontId="14" fillId="0" borderId="0" xfId="0" applyFont="1" applyAlignment="1" applyProtection="1">
      <alignment horizontal="left" vertical="top" wrapText="1"/>
      <protection locked="0"/>
    </xf>
    <xf numFmtId="0" fontId="2" fillId="0" borderId="0" xfId="0" applyFont="1" applyProtection="1">
      <protection locked="0"/>
    </xf>
    <xf numFmtId="0" fontId="11" fillId="0" borderId="0" xfId="0" applyFont="1" applyProtection="1">
      <protection locked="0"/>
    </xf>
    <xf numFmtId="0" fontId="13" fillId="0" borderId="0" xfId="0" applyFont="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0" fillId="0" borderId="0" xfId="0" applyAlignment="1" applyProtection="1">
      <alignment vertical="center"/>
      <protection locked="0"/>
    </xf>
    <xf numFmtId="0" fontId="14" fillId="0" borderId="0" xfId="0" applyFont="1" applyAlignment="1" applyProtection="1">
      <alignment horizontal="left" vertical="center" wrapText="1"/>
      <protection locked="0"/>
    </xf>
    <xf numFmtId="0" fontId="0" fillId="0" borderId="1" xfId="0" applyBorder="1" applyAlignment="1" applyProtection="1">
      <alignment vertical="center"/>
      <protection locked="0"/>
    </xf>
    <xf numFmtId="0" fontId="4" fillId="0" borderId="0" xfId="0" applyFont="1" applyAlignment="1">
      <alignment horizontal="left"/>
    </xf>
    <xf numFmtId="0" fontId="23" fillId="0" borderId="0" xfId="0" applyFont="1" applyAlignment="1">
      <alignment horizontal="right"/>
    </xf>
    <xf numFmtId="0" fontId="10" fillId="0" borderId="19" xfId="0" applyFont="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0" fillId="3" borderId="20" xfId="0" applyFill="1" applyBorder="1" applyProtection="1">
      <protection locked="0"/>
    </xf>
    <xf numFmtId="0" fontId="4" fillId="3" borderId="19" xfId="0" applyFont="1" applyFill="1" applyBorder="1" applyAlignment="1" applyProtection="1">
      <alignment vertical="center"/>
      <protection locked="0"/>
    </xf>
    <xf numFmtId="0" fontId="10" fillId="0" borderId="19" xfId="0" applyFont="1" applyBorder="1" applyAlignment="1" applyProtection="1">
      <alignment vertical="center" wrapText="1"/>
      <protection locked="0"/>
    </xf>
    <xf numFmtId="14" fontId="0" fillId="0" borderId="20" xfId="0" applyNumberFormat="1" applyBorder="1" applyAlignment="1" applyProtection="1">
      <alignment horizontal="center" vertical="center"/>
      <protection locked="0"/>
    </xf>
    <xf numFmtId="0" fontId="10" fillId="3" borderId="19" xfId="0" applyFont="1" applyFill="1" applyBorder="1" applyAlignment="1" applyProtection="1">
      <alignment vertical="center"/>
      <protection locked="0"/>
    </xf>
    <xf numFmtId="0" fontId="10" fillId="0" borderId="19" xfId="0" applyFont="1" applyBorder="1" applyAlignment="1" applyProtection="1">
      <alignment vertical="center"/>
      <protection locked="0"/>
    </xf>
    <xf numFmtId="0" fontId="18" fillId="0" borderId="19" xfId="0" applyFont="1" applyBorder="1" applyAlignment="1" applyProtection="1">
      <alignment vertical="center"/>
      <protection locked="0"/>
    </xf>
    <xf numFmtId="0" fontId="19" fillId="3" borderId="19" xfId="0" applyFont="1" applyFill="1" applyBorder="1" applyAlignment="1">
      <alignment vertical="center"/>
    </xf>
    <xf numFmtId="0" fontId="5" fillId="3" borderId="20" xfId="0" applyFont="1" applyFill="1" applyBorder="1" applyAlignment="1">
      <alignment horizontal="center" vertical="center"/>
    </xf>
    <xf numFmtId="0" fontId="0" fillId="3" borderId="20" xfId="0" applyFill="1" applyBorder="1" applyAlignment="1">
      <alignment horizontal="center" vertical="center"/>
    </xf>
    <xf numFmtId="0" fontId="10" fillId="3" borderId="26" xfId="0" applyFont="1" applyFill="1" applyBorder="1" applyAlignment="1" applyProtection="1">
      <alignment vertical="center"/>
      <protection locked="0"/>
    </xf>
    <xf numFmtId="0" fontId="0" fillId="3" borderId="27" xfId="0" applyFill="1" applyBorder="1" applyAlignment="1" applyProtection="1">
      <alignment horizontal="center" vertical="center"/>
      <protection locked="0"/>
    </xf>
    <xf numFmtId="0" fontId="0" fillId="0" borderId="0" xfId="0" applyAlignment="1">
      <alignment horizontal="center" vertical="center" textRotation="90"/>
    </xf>
    <xf numFmtId="0" fontId="18" fillId="0" borderId="0" xfId="0" applyFont="1" applyAlignment="1">
      <alignment horizontal="right"/>
    </xf>
    <xf numFmtId="0" fontId="4" fillId="0" borderId="1" xfId="0" applyFont="1" applyBorder="1" applyAlignment="1" applyProtection="1">
      <alignment vertical="center"/>
      <protection locked="0"/>
    </xf>
    <xf numFmtId="14" fontId="0" fillId="0" borderId="1" xfId="0" applyNumberFormat="1" applyBorder="1" applyAlignment="1" applyProtection="1">
      <alignment vertical="center"/>
      <protection locked="0"/>
    </xf>
    <xf numFmtId="0" fontId="27" fillId="0" borderId="0" xfId="0" applyFont="1"/>
    <xf numFmtId="0" fontId="5" fillId="3" borderId="11"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5" fillId="3" borderId="3" xfId="0" applyFont="1" applyFill="1" applyBorder="1" applyAlignment="1" applyProtection="1">
      <alignment vertical="center"/>
      <protection locked="0"/>
    </xf>
    <xf numFmtId="0" fontId="28" fillId="0" borderId="0" xfId="0" applyFont="1"/>
    <xf numFmtId="0" fontId="5" fillId="3" borderId="11" xfId="0" applyFont="1" applyFill="1" applyBorder="1" applyAlignment="1" applyProtection="1">
      <alignment vertical="center"/>
      <protection locked="0"/>
    </xf>
    <xf numFmtId="0" fontId="29" fillId="0" borderId="1" xfId="0" applyFont="1" applyBorder="1" applyAlignment="1">
      <alignment horizontal="center" vertical="center"/>
    </xf>
    <xf numFmtId="0" fontId="19" fillId="5" borderId="20"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7" fillId="3" borderId="15" xfId="0" applyFont="1" applyFill="1" applyBorder="1" applyAlignment="1" applyProtection="1">
      <alignment horizontal="center" vertical="center"/>
      <protection locked="0"/>
    </xf>
    <xf numFmtId="0" fontId="16" fillId="0" borderId="8" xfId="0" applyFont="1" applyBorder="1" applyAlignment="1">
      <alignment horizontal="center" vertical="center"/>
    </xf>
    <xf numFmtId="0" fontId="3" fillId="3" borderId="37" xfId="0" applyFont="1" applyFill="1" applyBorder="1" applyAlignment="1" applyProtection="1">
      <alignment vertical="center"/>
      <protection locked="0"/>
    </xf>
    <xf numFmtId="0" fontId="19" fillId="3" borderId="4" xfId="0" applyFont="1" applyFill="1" applyBorder="1" applyAlignment="1" applyProtection="1">
      <alignment horizontal="center" vertical="center"/>
      <protection locked="0"/>
    </xf>
    <xf numFmtId="0" fontId="16" fillId="0" borderId="6" xfId="0" applyFont="1" applyBorder="1" applyAlignment="1">
      <alignment horizontal="right" vertical="center"/>
    </xf>
    <xf numFmtId="0" fontId="23"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30" fillId="3" borderId="0" xfId="0" applyFont="1" applyFill="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3" borderId="1" xfId="0" applyFont="1" applyFill="1" applyBorder="1" applyProtection="1">
      <protection locked="0"/>
    </xf>
    <xf numFmtId="0" fontId="10" fillId="10" borderId="29" xfId="0" applyFont="1" applyFill="1" applyBorder="1" applyAlignment="1" applyProtection="1">
      <alignment horizontal="center" vertical="center"/>
      <protection locked="0"/>
    </xf>
    <xf numFmtId="0" fontId="10" fillId="10" borderId="32" xfId="0" applyFont="1" applyFill="1" applyBorder="1" applyAlignment="1" applyProtection="1">
      <alignment horizontal="center" vertical="center"/>
      <protection locked="0"/>
    </xf>
    <xf numFmtId="0" fontId="10" fillId="10" borderId="30" xfId="0" applyFont="1" applyFill="1" applyBorder="1" applyAlignment="1" applyProtection="1">
      <alignment horizontal="center" vertical="center"/>
      <protection locked="0"/>
    </xf>
    <xf numFmtId="0" fontId="0" fillId="10" borderId="30" xfId="0"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32" fillId="11" borderId="40" xfId="0" applyFont="1" applyFill="1" applyBorder="1" applyAlignment="1" applyProtection="1">
      <alignment vertical="center" wrapText="1"/>
      <protection locked="0"/>
    </xf>
    <xf numFmtId="0" fontId="19" fillId="9" borderId="35" xfId="0" applyFont="1" applyFill="1" applyBorder="1" applyAlignment="1" applyProtection="1">
      <alignment horizontal="center" vertical="center" wrapText="1"/>
      <protection locked="0"/>
    </xf>
    <xf numFmtId="0" fontId="24" fillId="3" borderId="37" xfId="0" applyFont="1" applyFill="1" applyBorder="1" applyAlignment="1" applyProtection="1">
      <alignment horizontal="center" vertical="center" wrapText="1"/>
      <protection locked="0"/>
    </xf>
    <xf numFmtId="0" fontId="24" fillId="3" borderId="36" xfId="0" applyFont="1" applyFill="1" applyBorder="1" applyAlignment="1" applyProtection="1">
      <alignment horizontal="center" vertical="center" wrapText="1"/>
      <protection locked="0"/>
    </xf>
    <xf numFmtId="0" fontId="24" fillId="8" borderId="24" xfId="0" applyFont="1" applyFill="1" applyBorder="1" applyAlignment="1" applyProtection="1">
      <alignment horizontal="center" vertical="center" wrapText="1"/>
      <protection locked="0"/>
    </xf>
    <xf numFmtId="0" fontId="24" fillId="8" borderId="43" xfId="0" applyFont="1" applyFill="1" applyBorder="1" applyAlignment="1" applyProtection="1">
      <alignment horizontal="center" vertical="center" wrapText="1"/>
      <protection locked="0"/>
    </xf>
    <xf numFmtId="0" fontId="12" fillId="0" borderId="1" xfId="0" applyFont="1" applyBorder="1" applyAlignment="1">
      <alignment vertical="center"/>
    </xf>
    <xf numFmtId="0" fontId="11" fillId="0" borderId="1" xfId="0" applyFont="1" applyBorder="1" applyAlignment="1" applyProtection="1">
      <alignment vertical="center" wrapText="1"/>
      <protection locked="0"/>
    </xf>
    <xf numFmtId="0" fontId="11" fillId="0" borderId="1" xfId="0" applyFont="1" applyBorder="1" applyProtection="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wrapText="1"/>
      <protection locked="0"/>
    </xf>
    <xf numFmtId="0" fontId="11" fillId="0" borderId="1" xfId="0" applyFont="1" applyBorder="1" applyAlignment="1">
      <alignment vertical="center"/>
    </xf>
    <xf numFmtId="0" fontId="0" fillId="0" borderId="1" xfId="0" applyBorder="1"/>
    <xf numFmtId="0" fontId="0" fillId="0" borderId="1" xfId="0" applyBorder="1" applyAlignment="1">
      <alignment horizontal="left" vertical="center" wrapText="1"/>
    </xf>
    <xf numFmtId="0" fontId="6" fillId="8" borderId="43" xfId="0" applyFont="1" applyFill="1" applyBorder="1" applyAlignment="1" applyProtection="1">
      <alignment horizontal="center" vertical="center"/>
      <protection locked="0"/>
    </xf>
    <xf numFmtId="0" fontId="11" fillId="0" borderId="43" xfId="0" applyFont="1" applyBorder="1" applyAlignment="1" applyProtection="1">
      <alignment horizontal="center" vertical="center" wrapText="1"/>
      <protection locked="0"/>
    </xf>
    <xf numFmtId="0" fontId="6" fillId="3" borderId="43" xfId="0" applyFont="1" applyFill="1" applyBorder="1" applyAlignment="1">
      <alignment horizontal="center"/>
    </xf>
    <xf numFmtId="0" fontId="6" fillId="3" borderId="43" xfId="0" applyFont="1" applyFill="1" applyBorder="1" applyAlignment="1">
      <alignment horizontal="center" vertical="center"/>
    </xf>
    <xf numFmtId="14" fontId="0" fillId="0" borderId="0" xfId="0" applyNumberFormat="1" applyProtection="1">
      <protection locked="0"/>
    </xf>
    <xf numFmtId="0" fontId="23" fillId="0" borderId="0" xfId="0" applyFont="1" applyAlignment="1">
      <alignment horizontal="left"/>
    </xf>
    <xf numFmtId="0" fontId="0" fillId="2" borderId="0" xfId="0" applyFill="1" applyAlignment="1">
      <alignment horizontal="left"/>
    </xf>
    <xf numFmtId="0" fontId="4" fillId="0" borderId="0" xfId="0" applyFont="1" applyAlignment="1">
      <alignment horizontal="center"/>
    </xf>
    <xf numFmtId="0" fontId="10" fillId="0" borderId="11" xfId="0" applyFont="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4" fontId="25" fillId="0" borderId="0" xfId="0" applyNumberFormat="1" applyFont="1" applyAlignment="1">
      <alignment horizontal="center" vertical="center"/>
    </xf>
    <xf numFmtId="0" fontId="19" fillId="8" borderId="34" xfId="0" applyFont="1" applyFill="1" applyBorder="1" applyAlignment="1" applyProtection="1">
      <alignment horizontal="center" vertical="center" wrapText="1"/>
      <protection locked="0"/>
    </xf>
    <xf numFmtId="0" fontId="19" fillId="9" borderId="36" xfId="0" applyFont="1" applyFill="1" applyBorder="1" applyAlignment="1" applyProtection="1">
      <alignment horizontal="center" vertical="center" wrapText="1"/>
      <protection locked="0"/>
    </xf>
    <xf numFmtId="0" fontId="0" fillId="0" borderId="0" xfId="0" applyAlignment="1">
      <alignment horizontal="center"/>
    </xf>
    <xf numFmtId="0" fontId="19" fillId="8" borderId="38"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19" fillId="9" borderId="28" xfId="0" applyFont="1" applyFill="1" applyBorder="1" applyAlignment="1" applyProtection="1">
      <alignment horizontal="center" vertical="center" wrapText="1"/>
      <protection locked="0"/>
    </xf>
    <xf numFmtId="0" fontId="19" fillId="12" borderId="3" xfId="0" applyFont="1" applyFill="1" applyBorder="1" applyAlignment="1" applyProtection="1">
      <alignment horizontal="center" vertical="center" wrapText="1"/>
      <protection locked="0"/>
    </xf>
    <xf numFmtId="0" fontId="19" fillId="12" borderId="52" xfId="0" applyFont="1" applyFill="1" applyBorder="1" applyAlignment="1" applyProtection="1">
      <alignment horizontal="center" vertical="center" wrapText="1"/>
      <protection locked="0"/>
    </xf>
    <xf numFmtId="0" fontId="19" fillId="12" borderId="5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3" fontId="0" fillId="0" borderId="0" xfId="0" applyNumberFormat="1" applyAlignment="1">
      <alignment horizontal="center"/>
    </xf>
    <xf numFmtId="0" fontId="19" fillId="9" borderId="53" xfId="0" applyFont="1" applyFill="1" applyBorder="1" applyAlignment="1" applyProtection="1">
      <alignment horizontal="center" vertical="center" wrapText="1"/>
      <protection locked="0"/>
    </xf>
    <xf numFmtId="0" fontId="19" fillId="9" borderId="50" xfId="0" applyFont="1" applyFill="1" applyBorder="1" applyAlignment="1" applyProtection="1">
      <alignment horizontal="center" vertical="center" wrapText="1"/>
      <protection locked="0"/>
    </xf>
    <xf numFmtId="165" fontId="0" fillId="0" borderId="0" xfId="0" applyNumberFormat="1" applyAlignment="1">
      <alignment horizontal="center"/>
    </xf>
    <xf numFmtId="166" fontId="0" fillId="0" borderId="0" xfId="0" applyNumberFormat="1" applyAlignment="1">
      <alignment horizontal="center"/>
    </xf>
    <xf numFmtId="0" fontId="1" fillId="5" borderId="1" xfId="0" applyFont="1" applyFill="1" applyBorder="1" applyAlignment="1">
      <alignment horizontal="center" vertical="center"/>
    </xf>
    <xf numFmtId="0" fontId="19" fillId="9" borderId="54" xfId="0" applyFont="1" applyFill="1" applyBorder="1" applyAlignment="1" applyProtection="1">
      <alignment horizontal="center" vertical="center" wrapText="1"/>
      <protection locked="0"/>
    </xf>
    <xf numFmtId="0" fontId="19" fillId="9" borderId="55" xfId="0" applyFont="1" applyFill="1" applyBorder="1" applyAlignment="1" applyProtection="1">
      <alignment horizontal="center" vertical="center" wrapText="1"/>
      <protection locked="0"/>
    </xf>
    <xf numFmtId="0" fontId="19" fillId="9" borderId="41" xfId="0" applyFont="1" applyFill="1" applyBorder="1" applyAlignment="1" applyProtection="1">
      <alignment horizontal="center" vertical="center" wrapText="1"/>
      <protection locked="0"/>
    </xf>
    <xf numFmtId="0" fontId="30" fillId="3" borderId="56"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9" fillId="4" borderId="1" xfId="0" applyFont="1" applyFill="1" applyBorder="1" applyAlignment="1">
      <alignment horizontal="center" vertical="center"/>
    </xf>
    <xf numFmtId="166" fontId="31" fillId="0" borderId="0" xfId="0" applyNumberFormat="1" applyFont="1" applyAlignment="1">
      <alignment horizontal="center" vertical="center"/>
    </xf>
    <xf numFmtId="3" fontId="31" fillId="0" borderId="0" xfId="0" applyNumberFormat="1" applyFont="1" applyAlignment="1">
      <alignment horizontal="center" vertical="center"/>
    </xf>
    <xf numFmtId="0" fontId="30" fillId="3" borderId="38"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13" borderId="1" xfId="0" applyFont="1" applyFill="1" applyBorder="1" applyAlignment="1">
      <alignment horizontal="center" vertical="center" wrapText="1"/>
    </xf>
    <xf numFmtId="0" fontId="1" fillId="0" borderId="0" xfId="0" applyFont="1" applyProtection="1">
      <protection locked="0"/>
    </xf>
    <xf numFmtId="0" fontId="1" fillId="2" borderId="0" xfId="0" applyFont="1" applyFill="1" applyProtection="1">
      <protection locked="0"/>
    </xf>
    <xf numFmtId="0" fontId="1" fillId="5" borderId="1" xfId="0" applyFont="1" applyFill="1" applyBorder="1" applyAlignment="1" applyProtection="1">
      <alignment horizontal="center" vertical="center"/>
      <protection locked="0"/>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5" borderId="8" xfId="0" applyFont="1" applyFill="1" applyBorder="1" applyAlignment="1" applyProtection="1">
      <alignment horizontal="center" vertical="center"/>
      <protection locked="0"/>
    </xf>
    <xf numFmtId="0" fontId="1" fillId="5" borderId="8"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3"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hidden="1"/>
    </xf>
    <xf numFmtId="0" fontId="1" fillId="5" borderId="8"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0" fillId="0" borderId="0" xfId="0" applyAlignment="1">
      <alignment horizontal="right"/>
    </xf>
    <xf numFmtId="0" fontId="36" fillId="13" borderId="1" xfId="0" applyFont="1" applyFill="1" applyBorder="1" applyAlignment="1">
      <alignment horizontal="center" vertical="center"/>
    </xf>
    <xf numFmtId="0" fontId="0" fillId="13" borderId="1" xfId="0" applyFill="1" applyBorder="1" applyAlignment="1">
      <alignment horizontal="center" vertical="center"/>
    </xf>
    <xf numFmtId="0" fontId="15" fillId="13" borderId="1" xfId="3" applyFill="1" applyBorder="1" applyAlignment="1">
      <alignment horizontal="center" vertical="center"/>
    </xf>
    <xf numFmtId="0" fontId="28" fillId="13" borderId="1" xfId="3" applyFont="1" applyFill="1" applyBorder="1" applyAlignment="1">
      <alignment horizontal="center" vertical="center"/>
    </xf>
    <xf numFmtId="0" fontId="6" fillId="9" borderId="6" xfId="0" applyFont="1" applyFill="1" applyBorder="1" applyAlignment="1">
      <alignment horizontal="left" vertical="center"/>
    </xf>
    <xf numFmtId="0" fontId="6" fillId="9" borderId="5" xfId="0" applyFont="1" applyFill="1" applyBorder="1" applyAlignment="1">
      <alignment horizontal="left" vertical="center"/>
    </xf>
    <xf numFmtId="0" fontId="6" fillId="9" borderId="6" xfId="0" applyFont="1" applyFill="1" applyBorder="1" applyAlignment="1" applyProtection="1">
      <alignment horizontal="left"/>
      <protection locked="0"/>
    </xf>
    <xf numFmtId="0" fontId="6" fillId="9" borderId="4" xfId="0" applyFont="1" applyFill="1" applyBorder="1" applyAlignment="1" applyProtection="1">
      <alignment horizontal="left"/>
      <protection locked="0"/>
    </xf>
    <xf numFmtId="0" fontId="6" fillId="3" borderId="1" xfId="0" applyFont="1" applyFill="1" applyBorder="1" applyAlignment="1" applyProtection="1">
      <alignment horizontal="left"/>
      <protection locked="0"/>
    </xf>
    <xf numFmtId="0" fontId="0" fillId="2" borderId="1" xfId="0" applyFill="1" applyBorder="1" applyAlignment="1">
      <alignment horizontal="left"/>
    </xf>
    <xf numFmtId="0" fontId="0" fillId="2" borderId="0" xfId="0" applyFill="1" applyAlignment="1">
      <alignment horizontal="left"/>
    </xf>
    <xf numFmtId="0" fontId="6" fillId="3" borderId="6" xfId="0" applyFont="1" applyFill="1" applyBorder="1" applyAlignment="1" applyProtection="1">
      <alignment horizontal="center"/>
      <protection locked="0"/>
    </xf>
    <xf numFmtId="0" fontId="6" fillId="3" borderId="5" xfId="0" applyFont="1" applyFill="1" applyBorder="1" applyAlignment="1">
      <alignment horizontal="center"/>
    </xf>
    <xf numFmtId="0" fontId="24" fillId="3" borderId="17" xfId="0" applyFont="1" applyFill="1" applyBorder="1" applyAlignment="1" applyProtection="1">
      <alignment horizontal="center"/>
      <protection locked="0"/>
    </xf>
    <xf numFmtId="0" fontId="24" fillId="3" borderId="18" xfId="0" applyFont="1" applyFill="1" applyBorder="1" applyAlignment="1" applyProtection="1">
      <alignment horizontal="center"/>
      <protection locked="0"/>
    </xf>
    <xf numFmtId="0" fontId="25" fillId="0" borderId="21"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2" fillId="7" borderId="24" xfId="0" applyFont="1" applyFill="1" applyBorder="1" applyAlignment="1">
      <alignment horizontal="center" vertical="center"/>
    </xf>
    <xf numFmtId="0" fontId="22" fillId="7" borderId="25" xfId="0" applyFont="1" applyFill="1" applyBorder="1" applyAlignment="1">
      <alignment horizontal="center" vertical="center"/>
    </xf>
    <xf numFmtId="0" fontId="34" fillId="0" borderId="39"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8" xfId="0" applyFont="1" applyBorder="1" applyAlignment="1">
      <alignment horizontal="center" vertical="center" wrapText="1"/>
    </xf>
    <xf numFmtId="0" fontId="4" fillId="0" borderId="0" xfId="0" applyFont="1" applyAlignment="1">
      <alignment horizontal="center"/>
    </xf>
    <xf numFmtId="0" fontId="6" fillId="3" borderId="2" xfId="0" applyFont="1" applyFill="1" applyBorder="1" applyAlignment="1" applyProtection="1">
      <alignment horizontal="center"/>
      <protection locked="0"/>
    </xf>
    <xf numFmtId="0" fontId="35" fillId="0" borderId="40"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22" fillId="7" borderId="36" xfId="0" applyFont="1" applyFill="1" applyBorder="1" applyAlignment="1">
      <alignment horizontal="center" vertical="center"/>
    </xf>
    <xf numFmtId="0" fontId="19" fillId="8" borderId="39" xfId="0" applyFont="1" applyFill="1" applyBorder="1" applyAlignment="1">
      <alignment horizontal="center" vertical="center" wrapText="1"/>
    </xf>
    <xf numFmtId="0" fontId="19" fillId="8" borderId="40" xfId="0" applyFont="1" applyFill="1" applyBorder="1" applyAlignment="1">
      <alignment horizontal="center" vertical="center" wrapText="1"/>
    </xf>
    <xf numFmtId="0" fontId="19" fillId="8" borderId="41"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7"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24" fillId="3" borderId="24" xfId="0" applyFont="1" applyFill="1" applyBorder="1" applyAlignment="1" applyProtection="1">
      <alignment horizontal="center"/>
      <protection locked="0"/>
    </xf>
    <xf numFmtId="0" fontId="24" fillId="3" borderId="28" xfId="0" applyFont="1" applyFill="1" applyBorder="1" applyAlignment="1" applyProtection="1">
      <alignment horizontal="center"/>
      <protection locked="0"/>
    </xf>
    <xf numFmtId="0" fontId="24" fillId="3" borderId="25" xfId="0" applyFont="1" applyFill="1" applyBorder="1" applyAlignment="1" applyProtection="1">
      <alignment horizontal="center"/>
      <protection locked="0"/>
    </xf>
    <xf numFmtId="0" fontId="30" fillId="3" borderId="39" xfId="0" applyFont="1" applyFill="1" applyBorder="1" applyAlignment="1" applyProtection="1">
      <alignment horizontal="center" vertical="center"/>
      <protection locked="0"/>
    </xf>
    <xf numFmtId="0" fontId="30" fillId="3" borderId="40" xfId="0" applyFont="1" applyFill="1" applyBorder="1" applyAlignment="1" applyProtection="1">
      <alignment horizontal="center" vertical="center"/>
      <protection locked="0"/>
    </xf>
    <xf numFmtId="0" fontId="30" fillId="3" borderId="41" xfId="0" applyFont="1" applyFill="1" applyBorder="1" applyAlignment="1" applyProtection="1">
      <alignment horizontal="center" vertical="center"/>
      <protection locked="0"/>
    </xf>
    <xf numFmtId="0" fontId="30" fillId="3" borderId="36" xfId="0" applyFont="1" applyFill="1" applyBorder="1" applyAlignment="1" applyProtection="1">
      <alignment horizontal="center" vertical="center"/>
      <protection locked="0"/>
    </xf>
    <xf numFmtId="0" fontId="30" fillId="3" borderId="37" xfId="0" applyFont="1" applyFill="1" applyBorder="1" applyAlignment="1" applyProtection="1">
      <alignment horizontal="center" vertical="center"/>
      <protection locked="0"/>
    </xf>
    <xf numFmtId="0" fontId="30" fillId="3" borderId="38" xfId="0" applyFont="1" applyFill="1" applyBorder="1" applyAlignment="1" applyProtection="1">
      <alignment horizontal="center" vertical="center"/>
      <protection locked="0"/>
    </xf>
    <xf numFmtId="14" fontId="25" fillId="0" borderId="33" xfId="0" applyNumberFormat="1" applyFont="1" applyBorder="1" applyAlignment="1">
      <alignment horizontal="center" vertical="center"/>
    </xf>
    <xf numFmtId="14" fontId="25" fillId="0" borderId="34" xfId="0" applyNumberFormat="1"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0" fillId="3" borderId="21" xfId="0" applyFont="1" applyFill="1" applyBorder="1" applyAlignment="1" applyProtection="1">
      <alignment horizontal="center" vertical="center"/>
      <protection locked="0"/>
    </xf>
    <xf numFmtId="0" fontId="30" fillId="3" borderId="42" xfId="0" applyFont="1" applyFill="1" applyBorder="1" applyAlignment="1" applyProtection="1">
      <alignment horizontal="center" vertical="center"/>
      <protection locked="0"/>
    </xf>
    <xf numFmtId="0" fontId="32" fillId="3" borderId="24" xfId="0" applyFont="1" applyFill="1" applyBorder="1" applyAlignment="1" applyProtection="1">
      <alignment horizontal="center" vertical="center" wrapText="1"/>
      <protection locked="0"/>
    </xf>
    <xf numFmtId="0" fontId="32" fillId="3" borderId="28" xfId="0" applyFont="1" applyFill="1" applyBorder="1" applyAlignment="1" applyProtection="1">
      <alignment horizontal="center" vertical="center" wrapText="1"/>
      <protection locked="0"/>
    </xf>
    <xf numFmtId="0" fontId="30" fillId="3" borderId="23" xfId="0" applyFont="1" applyFill="1" applyBorder="1" applyAlignment="1" applyProtection="1">
      <alignment horizontal="center" vertical="center" wrapText="1"/>
      <protection locked="0"/>
    </xf>
    <xf numFmtId="0" fontId="30" fillId="3" borderId="16" xfId="0" applyFont="1" applyFill="1" applyBorder="1" applyAlignment="1" applyProtection="1">
      <alignment horizontal="center" vertical="center" wrapText="1"/>
      <protection locked="0"/>
    </xf>
    <xf numFmtId="0" fontId="30" fillId="3" borderId="14"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3" borderId="7" xfId="0" applyFont="1" applyFill="1" applyBorder="1" applyAlignment="1" applyProtection="1">
      <alignment horizontal="center" vertical="center" wrapText="1"/>
      <protection locked="0"/>
    </xf>
    <xf numFmtId="0" fontId="30" fillId="3" borderId="12" xfId="0" applyFont="1" applyFill="1" applyBorder="1" applyAlignment="1" applyProtection="1">
      <alignment horizontal="center" vertical="center" wrapText="1"/>
      <protection locked="0"/>
    </xf>
    <xf numFmtId="0" fontId="33" fillId="11" borderId="39" xfId="0" applyFont="1" applyFill="1" applyBorder="1" applyAlignment="1" applyProtection="1">
      <alignment horizontal="center" vertical="center" wrapText="1"/>
      <protection locked="0"/>
    </xf>
    <xf numFmtId="0" fontId="33" fillId="11" borderId="40" xfId="0" applyFont="1" applyFill="1" applyBorder="1" applyAlignment="1" applyProtection="1">
      <alignment horizontal="center" vertical="center" wrapText="1"/>
      <protection locked="0"/>
    </xf>
    <xf numFmtId="0" fontId="33" fillId="11" borderId="41" xfId="0" applyFont="1" applyFill="1" applyBorder="1" applyAlignment="1" applyProtection="1">
      <alignment horizontal="center" vertical="center" wrapText="1"/>
      <protection locked="0"/>
    </xf>
    <xf numFmtId="0" fontId="26" fillId="3" borderId="44" xfId="0" applyFont="1" applyFill="1" applyBorder="1" applyAlignment="1">
      <alignment horizontal="center" vertical="center" textRotation="90"/>
    </xf>
    <xf numFmtId="0" fontId="26" fillId="3" borderId="45" xfId="0" applyFont="1" applyFill="1" applyBorder="1" applyAlignment="1">
      <alignment horizontal="center" vertical="center" textRotation="90"/>
    </xf>
    <xf numFmtId="0" fontId="26" fillId="3" borderId="46" xfId="0" applyFont="1" applyFill="1" applyBorder="1" applyAlignment="1">
      <alignment horizontal="center" vertical="center" textRotation="90"/>
    </xf>
    <xf numFmtId="0" fontId="26" fillId="3" borderId="48" xfId="0" applyFont="1" applyFill="1" applyBorder="1" applyAlignment="1">
      <alignment horizontal="center" vertical="center" textRotation="90"/>
    </xf>
    <xf numFmtId="0" fontId="26" fillId="3" borderId="49" xfId="0" applyFont="1" applyFill="1" applyBorder="1" applyAlignment="1">
      <alignment horizontal="center" vertical="center" textRotation="90"/>
    </xf>
  </cellXfs>
  <cellStyles count="4">
    <cellStyle name="Currency 2 2 2" xfId="2" xr:uid="{00000000-0005-0000-0000-000000000000}"/>
    <cellStyle name="Hyperlink" xfId="3" builtinId="8"/>
    <cellStyle name="Normal" xfId="0" builtinId="0"/>
    <cellStyle name="Normal 2" xfId="1" xr:uid="{00000000-0005-0000-0000-000003000000}"/>
  </cellStyles>
  <dxfs count="95">
    <dxf>
      <font>
        <b/>
        <i val="0"/>
        <color rgb="FFFFFF00"/>
      </font>
      <fill>
        <patternFill>
          <bgColor rgb="FFFF0000"/>
        </patternFill>
      </fill>
    </dxf>
    <dxf>
      <font>
        <b/>
        <i val="0"/>
        <color rgb="FFFFFF00"/>
      </font>
      <fill>
        <patternFill>
          <bgColor rgb="FFFF0000"/>
        </patternFill>
      </fill>
    </dxf>
    <dxf>
      <font>
        <color rgb="FF9C0006"/>
      </font>
      <fill>
        <patternFill>
          <bgColor rgb="FFFFC7CE"/>
        </patternFill>
      </fill>
    </dxf>
    <dxf>
      <font>
        <b/>
        <i val="0"/>
        <color rgb="FFFFFF0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bgColor rgb="FF92D050"/>
        </patternFill>
      </fill>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59996337778862885"/>
        </patternFill>
      </fill>
    </dxf>
    <dxf>
      <font>
        <b val="0"/>
        <i val="0"/>
        <color rgb="FFFFFF00"/>
      </font>
      <fill>
        <patternFill>
          <bgColor rgb="FFFF0000"/>
        </patternFill>
      </fill>
    </dxf>
    <dxf>
      <font>
        <color rgb="FF006100"/>
      </font>
      <fill>
        <patternFill>
          <bgColor rgb="FFC6EFCE"/>
        </patternFill>
      </fill>
    </dxf>
    <dxf>
      <font>
        <color rgb="FF9C0006"/>
      </font>
      <fill>
        <patternFill>
          <bgColor rgb="FFFFC7CE"/>
        </patternFill>
      </fill>
    </dxf>
    <dxf>
      <font>
        <b val="0"/>
        <i val="0"/>
        <color rgb="FFFFFF00"/>
      </font>
      <fill>
        <patternFill>
          <bgColor rgb="FFFF0000"/>
        </patternFill>
      </fill>
    </dxf>
    <dxf>
      <font>
        <color rgb="FF006100"/>
      </font>
      <fill>
        <patternFill>
          <bgColor rgb="FFC6EFCE"/>
        </patternFill>
      </fill>
    </dxf>
    <dxf>
      <border outline="0">
        <right style="medium">
          <color theme="0"/>
        </right>
      </border>
    </dxf>
    <dxf>
      <border outline="0">
        <right style="medium">
          <color theme="0"/>
        </right>
      </border>
    </dxf>
    <dxf>
      <font>
        <strike val="0"/>
        <outline val="0"/>
        <shadow val="0"/>
        <u val="none"/>
        <vertAlign val="baseline"/>
        <sz val="11"/>
        <color auto="1"/>
        <name val="Calibri"/>
        <family val="2"/>
        <scheme val="minor"/>
      </font>
    </dxf>
    <dxf>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auto="1"/>
        </left>
        <right/>
        <top/>
        <bottom style="thin">
          <color auto="1"/>
        </bottom>
        <vertical/>
        <horizontal/>
      </border>
      <protection locked="0" hidden="0"/>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1" hidden="1"/>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auto="1"/>
        </right>
        <top/>
        <bottom style="thin">
          <color auto="1"/>
        </bottom>
        <vertical/>
        <horizontal/>
      </border>
      <protection locked="1" hidden="1"/>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auto="1"/>
        </right>
        <top/>
        <bottom style="thin">
          <color auto="1"/>
        </bottom>
        <vertical/>
        <horizontal/>
      </border>
      <protection locked="0" hidden="0"/>
    </dxf>
    <dxf>
      <border outline="0">
        <left style="medium">
          <color indexed="64"/>
        </left>
        <right style="medium">
          <color auto="1"/>
        </right>
        <top style="medium">
          <color indexed="64"/>
        </top>
        <bottom style="thin">
          <color auto="1"/>
        </bottom>
      </border>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protection locked="0" hidden="0"/>
    </dxf>
    <dxf>
      <border outline="0">
        <bottom style="medium">
          <color indexed="64"/>
        </bottom>
      </border>
    </dxf>
    <dxf>
      <font>
        <b/>
        <i val="0"/>
        <strike val="0"/>
        <condense val="0"/>
        <extend val="0"/>
        <outline val="0"/>
        <shadow val="0"/>
        <u val="none"/>
        <vertAlign val="baseline"/>
        <sz val="16"/>
        <color theme="0"/>
        <name val="Calibri"/>
        <family val="2"/>
        <scheme val="minor"/>
      </font>
      <fill>
        <patternFill patternType="solid">
          <fgColor indexed="64"/>
          <bgColor theme="3"/>
        </patternFill>
      </fill>
      <alignment horizontal="center" vertical="center" textRotation="0" wrapText="1" indent="0" justifyLastLine="0" shrinkToFit="0" readingOrder="0"/>
      <protection locked="0" hidden="0"/>
    </dxf>
    <dxf>
      <numFmt numFmtId="165" formatCode="_([$€-2]\ * #,##0.00_);_([$€-2]\ * \(#,##0.00\);_([$€-2]\ * &quot;-&quot;??_);_(@_)"/>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_([$€-2]\ * #,##0.00_);_([$€-2]\ * \(#,##0.00\);_([$€-2]\ * &quot;-&quot;??_);_(@_)"/>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0"/>
        <name val="Calibri"/>
        <family val="2"/>
        <scheme val="minor"/>
      </font>
      <fill>
        <patternFill patternType="solid">
          <fgColor indexed="64"/>
          <bgColor rgb="FF5D739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0" hidden="0"/>
    </dxf>
    <dxf>
      <font>
        <b/>
        <i/>
        <strike val="0"/>
        <condense val="0"/>
        <extend val="0"/>
        <outline val="0"/>
        <shadow val="0"/>
        <u val="none"/>
        <vertAlign val="baseline"/>
        <sz val="11"/>
        <color rgb="FF000000"/>
        <name val="Segoe UI"/>
        <family val="2"/>
        <scheme val="none"/>
      </font>
      <alignment horizontal="right" vertical="center" textRotation="0" wrapText="0" indent="0" justifyLastLine="0" shrinkToFit="0" readingOrder="0"/>
      <border diagonalUp="0" diagonalDown="0" outline="0">
        <left style="thin">
          <color auto="1"/>
        </left>
        <right/>
        <top style="thin">
          <color auto="1"/>
        </top>
        <bottom style="thin">
          <color auto="1"/>
        </bottom>
      </border>
    </dxf>
    <dxf>
      <font>
        <b/>
        <i/>
        <strike val="0"/>
        <condense val="0"/>
        <extend val="0"/>
        <outline val="0"/>
        <shadow val="0"/>
        <u val="none"/>
        <vertAlign val="baseline"/>
        <sz val="11"/>
        <color rgb="FF000000"/>
        <name val="Segoe UI"/>
        <family val="2"/>
        <scheme val="none"/>
      </font>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rgb="FF000000"/>
        <name val="Segoe UI"/>
        <family val="2"/>
        <scheme val="none"/>
      </font>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2"/>
        <color auto="1"/>
        <name val="Segoe UI"/>
        <family val="2"/>
        <scheme val="none"/>
      </font>
      <numFmt numFmtId="0" formatCode="General"/>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2"/>
        <color rgb="FF000000"/>
        <name val="Segoe UI"/>
        <family val="2"/>
        <charset val="204"/>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auto="1"/>
        </top>
        <bottom style="thin">
          <color auto="1"/>
        </bottom>
        <vertical/>
        <horizontal/>
      </border>
      <protection locked="0" hidden="0"/>
    </dxf>
    <dxf>
      <font>
        <b val="0"/>
        <i val="0"/>
        <strike val="0"/>
        <condense val="0"/>
        <extend val="0"/>
        <outline val="0"/>
        <shadow val="0"/>
        <u val="none"/>
        <vertAlign val="baseline"/>
        <sz val="12"/>
        <color rgb="FF000000"/>
        <name val="Segoe UI"/>
        <family val="2"/>
        <charset val="204"/>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medium">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numFmt numFmtId="167"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top/>
        <bottom style="thin">
          <color auto="1"/>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0" hidden="0"/>
    </dxf>
    <dxf>
      <border outline="0">
        <left style="medium">
          <color indexed="64"/>
        </left>
        <right style="thin">
          <color auto="1"/>
        </right>
        <bottom style="thin">
          <color auto="1"/>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general" vertical="center" textRotation="0" wrapText="0" indent="0" justifyLastLine="0" shrinkToFit="0" readingOrder="0"/>
      <protection locked="0" hidden="0"/>
    </dxf>
  </dxfs>
  <tableStyles count="0" defaultTableStyle="TableStyleMedium2" defaultPivotStyle="PivotStyleLight16"/>
  <colors>
    <mruColors>
      <color rgb="FF5D7391"/>
      <color rgb="FF7388A5"/>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2419349</xdr:colOff>
      <xdr:row>0</xdr:row>
      <xdr:rowOff>171450</xdr:rowOff>
    </xdr:from>
    <xdr:to>
      <xdr:col>2</xdr:col>
      <xdr:colOff>4419599</xdr:colOff>
      <xdr:row>1</xdr:row>
      <xdr:rowOff>1352550</xdr:rowOff>
    </xdr:to>
    <xdr:pic>
      <xdr:nvPicPr>
        <xdr:cNvPr id="2" name="Picture 1" descr="Image result for philip morris international logo">
          <a:extLst>
            <a:ext uri="{FF2B5EF4-FFF2-40B4-BE49-F238E27FC236}">
              <a16:creationId xmlns:a16="http://schemas.microsoft.com/office/drawing/2014/main" id="{FB6069D6-C5D3-49A8-AA7F-4E0DFA60F8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49" y="171450"/>
          <a:ext cx="547687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5542490</xdr:colOff>
      <xdr:row>9</xdr:row>
      <xdr:rowOff>3788</xdr:rowOff>
    </xdr:to>
    <xdr:pic>
      <xdr:nvPicPr>
        <xdr:cNvPr id="3" name="Picture 2" descr="Image result for philip morris international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186267"/>
          <a:ext cx="6363757" cy="149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0</xdr:row>
      <xdr:rowOff>104775</xdr:rowOff>
    </xdr:from>
    <xdr:to>
      <xdr:col>3</xdr:col>
      <xdr:colOff>2190750</xdr:colOff>
      <xdr:row>7</xdr:row>
      <xdr:rowOff>131445</xdr:rowOff>
    </xdr:to>
    <xdr:pic>
      <xdr:nvPicPr>
        <xdr:cNvPr id="4" name="Picture 3" descr="Image result for philip morris international logo">
          <a:extLst>
            <a:ext uri="{FF2B5EF4-FFF2-40B4-BE49-F238E27FC236}">
              <a16:creationId xmlns:a16="http://schemas.microsoft.com/office/drawing/2014/main" id="{374B3C94-5845-40CF-8E77-15539004C4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104775"/>
          <a:ext cx="417195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84667</xdr:colOff>
      <xdr:row>0</xdr:row>
      <xdr:rowOff>127000</xdr:rowOff>
    </xdr:from>
    <xdr:to>
      <xdr:col>4</xdr:col>
      <xdr:colOff>1045290</xdr:colOff>
      <xdr:row>7</xdr:row>
      <xdr:rowOff>170180</xdr:rowOff>
    </xdr:to>
    <xdr:pic>
      <xdr:nvPicPr>
        <xdr:cNvPr id="2" name="Picture 1" descr="Image result for philip morris international logo">
          <a:extLst>
            <a:ext uri="{FF2B5EF4-FFF2-40B4-BE49-F238E27FC236}">
              <a16:creationId xmlns:a16="http://schemas.microsoft.com/office/drawing/2014/main" id="{F941FCCC-4A18-4EAF-AEB3-9DA2BF6B83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3567" y="127000"/>
          <a:ext cx="4527129"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41275</xdr:colOff>
      <xdr:row>1</xdr:row>
      <xdr:rowOff>90402</xdr:rowOff>
    </xdr:from>
    <xdr:to>
      <xdr:col>6</xdr:col>
      <xdr:colOff>75406</xdr:colOff>
      <xdr:row>8</xdr:row>
      <xdr:rowOff>137159</xdr:rowOff>
    </xdr:to>
    <xdr:pic>
      <xdr:nvPicPr>
        <xdr:cNvPr id="2" name="Picture 1" descr="Image result for philip morris international logo">
          <a:extLst>
            <a:ext uri="{FF2B5EF4-FFF2-40B4-BE49-F238E27FC236}">
              <a16:creationId xmlns:a16="http://schemas.microsoft.com/office/drawing/2014/main" id="{3DC262AA-A235-4FAB-A7DD-097FBD797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192" y="429069"/>
          <a:ext cx="4659047" cy="163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lobalappsportal.sharepoint.com/sites/PMIGlobalLocal/Shared%20Documents/03.%20Ad%20Operations/Admin/PMI_Data_Table_ADMIN_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MI_Data_Table_ADMIN_ONLY"/>
    </sheetNames>
    <sheetDataSet>
      <sheetData sheetId="0">
        <row r="2">
          <cell r="A2">
            <v>1.3</v>
          </cell>
        </row>
      </sheetData>
      <sheetData sheetId="1"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1" xr16:uid="{19B132BE-B9A2-49A2-AC8C-7BDD4E6499C6}" autoFormatId="16" applyNumberFormats="0" applyBorderFormats="0" applyFontFormats="0" applyPatternFormats="0" applyAlignmentFormats="0" applyWidthHeightFormats="0">
  <queryTableRefresh nextId="5">
    <queryTableFields count="2">
      <queryTableField id="3" name="MARKET" tableColumnId="3"/>
      <queryTableField id="2" name="Abbreviation" tableColumnId="2"/>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1" connectionId="9" xr16:uid="{65EE674E-1564-4EFF-AF2B-2F5893F444CD}" autoFormatId="16" applyNumberFormats="0" applyBorderFormats="0" applyFontFormats="0" applyPatternFormats="0" applyAlignmentFormats="0" applyWidthHeightFormats="0">
  <queryTableRefresh nextId="3">
    <queryTableFields count="2">
      <queryTableField id="1" name="CONSUMER JOURNEY" tableColumnId="1"/>
      <queryTableField id="2" name="Abbreviation" tableColumnId="2"/>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3" connectionId="38" xr16:uid="{E05A5530-974A-497A-8B93-13498D029E1B}" autoFormatId="16" applyNumberFormats="0" applyBorderFormats="0" applyFontFormats="0" applyPatternFormats="0" applyAlignmentFormats="0" applyWidthHeightFormats="0">
  <queryTableRefresh nextId="3">
    <queryTableFields count="2">
      <queryTableField id="1" name="PLACEMENT_FORMAT" tableColumnId="1"/>
      <queryTableField id="2" name="Abbreviations" tableColumnId="2"/>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4" connectionId="46" xr16:uid="{063832BE-4EF6-4C27-870B-F847A1E248A2}" autoFormatId="16" applyNumberFormats="0" applyBorderFormats="0" applyFontFormats="0" applyPatternFormats="0" applyAlignmentFormats="0" applyWidthHeightFormats="0">
  <queryTableRefresh nextId="3">
    <queryTableFields count="2">
      <queryTableField id="1" name="PLACEMENT_TARGETING" tableColumnId="1"/>
      <queryTableField id="2" name="Abbreviations" tableColumnId="2"/>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5" connectionId="45" xr16:uid="{AC52E3A7-2BEB-47E2-B488-B1AEFCCD107F}" autoFormatId="16" applyNumberFormats="0" applyBorderFormats="0" applyFontFormats="0" applyPatternFormats="0" applyAlignmentFormats="0" applyWidthHeightFormats="0">
  <queryTableRefresh nextId="3">
    <queryTableFields count="2">
      <queryTableField id="1" name="PLACEMENT_PLATFORM TYPE" tableColumnId="1"/>
      <queryTableField id="2" name="Abbreviation" tableColumnId="2"/>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6" connectionId="37" xr16:uid="{49D86480-85BB-48F9-986C-7820CFD0F813}" autoFormatId="16" applyNumberFormats="0" applyBorderFormats="0" applyFontFormats="0" applyPatternFormats="0" applyAlignmentFormats="0" applyWidthHeightFormats="0">
  <queryTableRefresh nextId="2">
    <queryTableFields count="1">
      <queryTableField id="1" name="PLACEMENT_DIMENSIONS" tableColumnId="1"/>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7" connectionId="42" xr16:uid="{7953D98B-5989-4EBE-A78F-ABCB755AE153}" autoFormatId="16" applyNumberFormats="0" applyBorderFormats="0" applyFontFormats="0" applyPatternFormats="0" applyAlignmentFormats="0" applyWidthHeightFormats="0">
  <queryTableRefresh nextId="3">
    <queryTableFields count="2">
      <queryTableField id="1" name="PLACEMENT _OBJECTIVE" tableColumnId="1"/>
      <queryTableField id="2" name="Objective ID" tableColumnId="2"/>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8" connectionId="40" xr16:uid="{FE9EE99C-AD9B-4D16-ADC6-300F70A2D067}" autoFormatId="16" applyNumberFormats="0" applyBorderFormats="0" applyFontFormats="0" applyPatternFormats="0" applyAlignmentFormats="0" applyWidthHeightFormats="0">
  <queryTableRefresh nextId="3">
    <queryTableFields count="2">
      <queryTableField id="1" name="PLACEMENT_LANDING PAGE" tableColumnId="1"/>
      <queryTableField id="2" name="LP Coding" tableColumnId="2"/>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9" connectionId="41" xr16:uid="{876F977D-C88D-4CD6-B43A-5AF43BBED156}" autoFormatId="16" applyNumberFormats="0" applyBorderFormats="0" applyFontFormats="0" applyPatternFormats="0" applyAlignmentFormats="0" applyWidthHeightFormats="0">
  <queryTableRefresh nextId="2">
    <queryTableFields count="1">
      <queryTableField id="1" name="PLACEMENT_LANGUAGE CODE" tableColumnId="1"/>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20" connectionId="43" xr16:uid="{F2F45278-CE2B-4CC3-B7BC-47DAA77A871B}" autoFormatId="16" applyNumberFormats="0" applyBorderFormats="0" applyFontFormats="0" applyPatternFormats="0" applyAlignmentFormats="0" applyWidthHeightFormats="0">
  <queryTableRefresh nextId="3">
    <queryTableFields count="2">
      <queryTableField id="1" name="PLACEMENT_PACK BRAND" tableColumnId="1"/>
      <queryTableField id="2" name="Abbrevation" tableColumnId="2"/>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21" connectionId="47" xr16:uid="{D08749E9-A1BA-4292-BB86-4196A7744D3C}" autoFormatId="16" applyNumberFormats="0" applyBorderFormats="0" applyFontFormats="0" applyPatternFormats="0" applyAlignmentFormats="0" applyWidthHeightFormats="0">
  <queryTableRefresh nextId="3">
    <queryTableFields count="2">
      <queryTableField id="1" name="PLACEMENT_TYPE" tableColumnId="1"/>
      <queryTableField id="2" name="Abbrevations"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5" xr16:uid="{9A61F60C-A523-4400-B3B4-E4DDAD1EA18F}" autoFormatId="16" applyNumberFormats="0" applyBorderFormats="0" applyFontFormats="0" applyPatternFormats="0" applyAlignmentFormats="0" applyWidthHeightFormats="0">
  <queryTableRefresh nextId="3">
    <queryTableFields count="2">
      <queryTableField id="1" name="BRAND" tableColumnId="1"/>
      <queryTableField id="2" name="Abbreviation" tableColumnId="2"/>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22" connectionId="24" xr16:uid="{BFDD65EB-0A9B-4796-ACB0-230FA872C238}" autoFormatId="16" applyNumberFormats="0" applyBorderFormats="0" applyFontFormats="0" applyPatternFormats="0" applyAlignmentFormats="0" applyWidthHeightFormats="0">
  <queryTableRefresh nextId="2">
    <queryTableFields count="1">
      <queryTableField id="1" name="CREATIVE_ROTATION" tableColumnId="1"/>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23" connectionId="17" xr16:uid="{D7C8A4C4-04EB-47B3-9E60-F2087D18A867}" autoFormatId="16" applyNumberFormats="0" applyBorderFormats="0" applyFontFormats="0" applyPatternFormats="0" applyAlignmentFormats="0" applyWidthHeightFormats="0">
  <queryTableRefresh nextId="3">
    <queryTableFields count="2">
      <queryTableField id="1" name="COST_METHOD" tableColumnId="1"/>
      <queryTableField id="2" name="Abbreviation" tableColumnId="2"/>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24" connectionId="6" xr16:uid="{3ACFC85E-68BD-42C1-AD5E-425BFD9F6148}" autoFormatId="16" applyNumberFormats="0" applyBorderFormats="0" applyFontFormats="0" applyPatternFormats="0" applyAlignmentFormats="0" applyWidthHeightFormats="0">
  <queryTableRefresh nextId="4">
    <queryTableFields count="3">
      <queryTableField id="1" name="BUSINESS OBJECTIVE" tableColumnId="1"/>
      <queryTableField id="2" name="Abbreviation" tableColumnId="2"/>
      <queryTableField id="3" name="Journey" tableColumnId="3"/>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_25" connectionId="31" xr16:uid="{E5020187-37D4-4D9D-8780-3ADB9656D7C2}" autoFormatId="16" applyNumberFormats="0" applyBorderFormats="0" applyFontFormats="0" applyPatternFormats="0" applyAlignmentFormats="0" applyWidthHeightFormats="0">
  <queryTableRefresh nextId="3">
    <queryTableFields count="2">
      <queryTableField id="1" name="DSP_PLATFORM" tableColumnId="1"/>
      <queryTableField id="2" name="Abbrevation" tableColumnId="2"/>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_26" connectionId="28" xr16:uid="{68A6A387-9F2D-4001-9417-8444E5F76AD1}" autoFormatId="16" applyNumberFormats="0" applyBorderFormats="0" applyFontFormats="0" applyPatternFormats="0" applyAlignmentFormats="0" applyWidthHeightFormats="0">
  <queryTableRefresh nextId="2">
    <queryTableFields count="1">
      <queryTableField id="1" name="DSP_BUYING METHOD" tableColumnId="1"/>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_27" connectionId="30" xr16:uid="{2D8B48B0-E560-4C9D-938D-EB3477B4D5DF}" autoFormatId="16" applyNumberFormats="0" applyBorderFormats="0" applyFontFormats="0" applyPatternFormats="0" applyAlignmentFormats="0" applyWidthHeightFormats="0">
  <queryTableRefresh nextId="3">
    <queryTableFields count="2">
      <queryTableField id="1" name="DSP_KPI" tableColumnId="1"/>
      <queryTableField id="2" name="Abbrevations" tableColumnId="2"/>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ExternalData_28" connectionId="29" xr16:uid="{B43F2A8F-C023-4CCD-AC89-F17B91D66756}" autoFormatId="16" applyNumberFormats="0" applyBorderFormats="0" applyFontFormats="0" applyPatternFormats="0" applyAlignmentFormats="0" applyWidthHeightFormats="0">
  <queryTableRefresh nextId="2">
    <queryTableFields count="1">
      <queryTableField id="1" name="DSP_DATA SOURCES" tableColumnId="1"/>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ExternalData_30" connectionId="33" xr16:uid="{28D21510-D759-40ED-B411-540B8107AF3B}" autoFormatId="16" applyNumberFormats="0" applyBorderFormats="0" applyFontFormats="0" applyPatternFormats="0" applyAlignmentFormats="0" applyWidthHeightFormats="0">
  <queryTableRefresh nextId="3">
    <queryTableFields count="2">
      <queryTableField id="1" name="DSP_TACTIC" tableColumnId="1"/>
      <queryTableField id="2" name="Abbreviation" tableColumnId="2"/>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ExternalData_31" connectionId="34" xr16:uid="{0E87741E-C158-4AFD-B2DC-796B61B0B841}" autoFormatId="16" applyNumberFormats="0" applyBorderFormats="0" applyFontFormats="0" applyPatternFormats="0" applyAlignmentFormats="0" applyWidthHeightFormats="0">
  <queryTableRefresh nextId="3">
    <queryTableFields count="2">
      <queryTableField id="1" name="DSP_TARGETING TYPE" tableColumnId="1"/>
      <queryTableField id="2" name="Abbreviations" tableColumnId="2"/>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ExternalData_32" connectionId="32" xr16:uid="{F3F0FB90-74A8-4F1A-8579-6344698BCB03}" autoFormatId="16" applyNumberFormats="0" applyBorderFormats="0" applyFontFormats="0" applyPatternFormats="0" applyAlignmentFormats="0" applyWidthHeightFormats="0">
  <queryTableRefresh nextId="2">
    <queryTableFields count="1">
      <queryTableField id="1" name="DSP_PROGRAMMATIC BUY TYPE" tableColumnId="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8" xr16:uid="{331FE20A-EFA2-487C-806C-C13074877129}" autoFormatId="16" applyNumberFormats="0" applyBorderFormats="0" applyFontFormats="0" applyPatternFormats="0" applyAlignmentFormats="0" applyWidthHeightFormats="0">
  <queryTableRefresh nextId="3">
    <queryTableFields count="2">
      <queryTableField id="1" name="CHANNEL" tableColumnId="1"/>
      <queryTableField id="2" name="Abbreviations" tableColumnId="2"/>
    </queryTableFields>
  </queryTableRefresh>
</queryTable>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ExternalData_33" connectionId="27" xr16:uid="{E151119F-CF0F-4E84-A78E-A9FF92097CFD}" autoFormatId="16" applyNumberFormats="0" applyBorderFormats="0" applyFontFormats="0" applyPatternFormats="0" applyAlignmentFormats="0" applyWidthHeightFormats="0">
  <queryTableRefresh nextId="2">
    <queryTableFields count="1">
      <queryTableField id="1" name="DSP_AGE GROUP" tableColumnId="1"/>
    </queryTableFields>
  </queryTableRefresh>
</queryTable>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ExternalData_34" connectionId="20" xr16:uid="{EDBA8046-D9F9-4BA0-82D6-1BCFE880778D}" autoFormatId="16" applyNumberFormats="0" applyBorderFormats="0" applyFontFormats="0" applyPatternFormats="0" applyAlignmentFormats="0" applyWidthHeightFormats="0">
  <queryTableRefresh nextId="3">
    <queryTableFields count="2">
      <queryTableField id="1" name="CREATIVE_CATEGORY" tableColumnId="1"/>
      <queryTableField id="2" name="Abbreviation" tableColumnId="2"/>
    </queryTableFields>
  </queryTableRefresh>
</queryTable>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ExternalData_35" connectionId="21" xr16:uid="{C081ECF0-2F42-44E8-AFA2-64317D4FB741}" autoFormatId="16" applyNumberFormats="0" applyBorderFormats="0" applyFontFormats="0" applyPatternFormats="0" applyAlignmentFormats="0" applyWidthHeightFormats="0">
  <queryTableRefresh nextId="3">
    <queryTableFields count="2">
      <queryTableField id="1" name="CREATIVE_CTA" tableColumnId="1"/>
      <queryTableField id="2" name="Abbreviation" tableColumnId="2"/>
    </queryTableFields>
  </queryTableRefresh>
</queryTable>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ExternalData_36" connectionId="12" xr16:uid="{1E5A1472-ACEA-4789-9FE0-2424E3D2ECEE}" autoFormatId="16" applyNumberFormats="0" applyBorderFormats="0" applyFontFormats="0" applyPatternFormats="0" applyAlignmentFormats="0" applyWidthHeightFormats="0">
  <queryTableRefresh nextId="3">
    <queryTableFields count="2">
      <queryTableField id="1" name="MARKET_ADVERTISER" tableColumnId="1"/>
      <queryTableField id="2" name="Advertiser" tableColumnId="2"/>
    </queryTableFields>
  </queryTableRefresh>
</queryTable>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ExternalData_37" connectionId="48" xr16:uid="{D5CF5987-95AC-4750-B97B-16936997E4AD}" autoFormatId="16" applyNumberFormats="0" applyBorderFormats="0" applyFontFormats="0" applyPatternFormats="0" applyAlignmentFormats="0" applyWidthHeightFormats="0">
  <queryTableRefresh nextId="3">
    <queryTableFields count="2">
      <queryTableField id="1" name="UTM_KEY" tableColumnId="1"/>
      <queryTableField id="2" name="Value" tableColumnId="2"/>
    </queryTableFields>
  </queryTableRefresh>
</queryTable>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ExternalData_38" connectionId="22" xr16:uid="{DA0D6BC3-4AD6-4BA2-9674-F898017CE0A9}" autoFormatId="16" applyNumberFormats="0" applyBorderFormats="0" applyFontFormats="0" applyPatternFormats="0" applyAlignmentFormats="0" applyWidthHeightFormats="0">
  <queryTableRefresh nextId="3">
    <queryTableFields count="2">
      <queryTableField id="1" name="PRODUCT" tableColumnId="1"/>
      <queryTableField id="2" name="Abbrevation" tableColumnId="2"/>
    </queryTableFields>
  </queryTableRefresh>
</queryTable>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ExternalData_39" connectionId="25" xr16:uid="{521C1DEA-9402-4648-83EA-3CA2C65352B2}" autoFormatId="16" applyNumberFormats="0" applyBorderFormats="0" applyFontFormats="0" applyPatternFormats="0" applyAlignmentFormats="0" applyWidthHeightFormats="0">
  <queryTableRefresh nextId="3">
    <queryTableFields count="2">
      <queryTableField id="1" name="CREATIVE_TYPE" tableColumnId="1"/>
      <queryTableField id="2" name="Abbrevation" tableColumnId="2"/>
    </queryTableFields>
  </queryTableRefresh>
</queryTable>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ExternalData_40" connectionId="44" xr16:uid="{039AEEB4-F8CE-4543-A935-F4DCE8249970}" autoFormatId="16" applyNumberFormats="0" applyBorderFormats="0" applyFontFormats="0" applyPatternFormats="0" applyAlignmentFormats="0" applyWidthHeightFormats="0">
  <queryTableRefresh nextId="3">
    <queryTableFields count="2">
      <queryTableField id="1" name="PLACEMENT STRATEGY" tableColumnId="1"/>
      <queryTableField id="2" name="Abbrevation" tableColumnId="2"/>
    </queryTableFields>
  </queryTableRefresh>
</queryTable>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ExternalData_41" connectionId="23" xr16:uid="{ABBA5535-1614-4223-A5C2-6DC3CBEB621B}" autoFormatId="16" applyNumberFormats="0" applyBorderFormats="0" applyFontFormats="0" applyPatternFormats="0" applyAlignmentFormats="0" applyWidthHeightFormats="0">
  <queryTableRefresh nextId="3">
    <queryTableFields count="2">
      <queryTableField id="1" name="PRODUCT" tableColumnId="1"/>
      <queryTableField id="2" name="SUBTYPE" tableColumnId="2"/>
    </queryTableFields>
  </queryTableRefresh>
</queryTable>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ExternalData_42" connectionId="36" xr16:uid="{03135C1B-3EE2-43A2-B228-211ECF2E4755}" autoFormatId="16" applyNumberFormats="0" applyBorderFormats="0" applyFontFormats="0" applyPatternFormats="0" applyAlignmentFormats="0" applyWidthHeightFormats="0">
  <queryTableRefresh nextId="4">
    <queryTableFields count="3">
      <queryTableField id="1" name="Title" tableColumnId="1"/>
      <queryTableField id="2" name="Abb" tableColumnId="2"/>
      <queryTableField id="3" name="OData__ColorTag" tableColumnId="3"/>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15" xr16:uid="{9EA4D822-3CFF-4A30-8585-35475037CE4B}" autoFormatId="16" applyNumberFormats="0" applyBorderFormats="0" applyFontFormats="0" applyPatternFormats="0" applyAlignmentFormats="0" applyWidthHeightFormats="0">
  <queryTableRefresh nextId="3">
    <queryTableFields count="2">
      <queryTableField id="1" name="TIME FRAME" tableColumnId="1"/>
      <queryTableField id="2" name="Abbreviations" tableColumnId="2"/>
    </queryTableFields>
  </queryTableRefresh>
</queryTable>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ExternalData_43" connectionId="39" xr16:uid="{AFFE063C-28EF-400A-A3E6-C91A086711E4}" autoFormatId="16" applyNumberFormats="0" applyBorderFormats="0" applyFontFormats="0" applyPatternFormats="0" applyAlignmentFormats="0" applyWidthHeightFormats="0">
  <queryTableRefresh nextId="3">
    <queryTableFields count="2">
      <queryTableField id="1" name="PLACEMNT_FORMAT/DIMENSION" tableColumnId="1"/>
      <queryTableField id="2" name="Dimension" tableColumnId="2"/>
    </queryTableFields>
  </queryTableRefresh>
</queryTable>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ExternalData_44" connectionId="19" xr16:uid="{BBF9A69C-1247-4A67-A38D-9C41098F3681}" autoFormatId="16" applyNumberFormats="0" applyBorderFormats="0" applyFontFormats="0" applyPatternFormats="0" applyAlignmentFormats="0" applyWidthHeightFormats="0">
  <queryTableRefresh nextId="6">
    <queryTableFields count="4">
      <queryTableField id="1" name="CREATIVE_CATEGORY" tableColumnId="1"/>
      <queryTableField id="2" name="CREATIVE_SUBCATEGORY" tableColumnId="2"/>
      <queryTableField id="4" name="Abbreviation" tableColumnId="4"/>
      <queryTableField id="5" name="OData__ColorTag" tableColumnId="3"/>
    </queryTableFields>
  </queryTableRefresh>
</queryTable>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ExternalData_45" connectionId="26" xr16:uid="{218D008F-7D66-412A-B49A-9360ABD25D66}" autoFormatId="16" applyNumberFormats="0" applyBorderFormats="0" applyFontFormats="0" applyPatternFormats="0" applyAlignmentFormats="0" applyWidthHeightFormats="0">
  <queryTableRefresh nextId="5">
    <queryTableFields count="4">
      <queryTableField id="1" name="SUB_CATEGORY_ABB" tableColumnId="1"/>
      <queryTableField id="2" name="VISUAL" tableColumnId="2"/>
      <queryTableField id="3" name="ABBREVIATION" tableColumnId="3"/>
      <queryTableField id="4" name="OData__ColorTag" tableColumnId="4"/>
    </queryTableFields>
  </queryTableRefresh>
</queryTable>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ExternalData_46" connectionId="4" xr16:uid="{9A1E8ECD-4AB0-45A9-9C91-DA052D84FBA1}" autoFormatId="16" applyNumberFormats="0" applyBorderFormats="0" applyFontFormats="0" applyPatternFormats="0" applyAlignmentFormats="0" applyWidthHeightFormats="0">
  <queryTableRefresh nextId="4">
    <queryTableFields count="3">
      <queryTableField id="1" name="Brand" tableColumnId="1"/>
      <queryTableField id="2" name="Product" tableColumnId="2"/>
      <queryTableField id="3" name="OData__ColorTag" tableColumnId="3"/>
    </queryTableFields>
  </queryTableRefresh>
</queryTable>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ExternalData_47" connectionId="35" xr16:uid="{F20DB8BA-0DCA-4E0D-8A6E-BFBC51D012E0}" autoFormatId="16" applyNumberFormats="0" applyBorderFormats="0" applyFontFormats="0" applyPatternFormats="0" applyAlignmentFormats="0" applyWidthHeightFormats="0">
  <queryTableRefresh nextId="4">
    <queryTableFields count="3">
      <queryTableField id="1" name="Pillar" tableColumnId="1"/>
      <queryTableField id="2" name="ABB" tableColumnId="2"/>
      <queryTableField id="3" name="OData__ColorTag" tableColumnId="3"/>
    </queryTableFields>
  </queryTableRefresh>
</queryTable>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ExternalData_48" connectionId="18" xr16:uid="{2C3B224D-FC3C-4CE9-ACA5-99036F8BA18B}" autoFormatId="16" applyNumberFormats="0" applyBorderFormats="0" applyFontFormats="0" applyPatternFormats="0" applyAlignmentFormats="0" applyWidthHeightFormats="0">
  <queryTableRefresh nextId="3">
    <queryTableFields count="2">
      <queryTableField id="1" name="Creative Asset" tableColumnId="1"/>
      <queryTableField id="2" name="OData__ColorTag" tableColumnId="2"/>
    </queryTableFields>
  </queryTableRefresh>
</queryTable>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ExternalData_49" connectionId="1" xr16:uid="{9A490AE5-26A9-4AF9-8F11-3FCA51180AD8}" autoFormatId="16" applyNumberFormats="0" applyBorderFormats="0" applyFontFormats="0" applyPatternFormats="0" applyAlignmentFormats="0" applyWidthHeightFormats="0">
  <queryTableRefresh nextId="2">
    <queryTableFields count="1">
      <queryTableField id="1" name="AgeGate" tableColumnId="1"/>
    </queryTableFields>
  </queryTableRefresh>
</queryTable>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ExternalData_50" connectionId="3" xr16:uid="{5D701F2A-24A3-4AAF-9902-82DD95BC532B}" autoFormatId="16" applyNumberFormats="0" applyBorderFormats="0" applyFontFormats="0" applyPatternFormats="0" applyAlignmentFormats="0" applyWidthHeightFormats="0">
  <queryTableRefresh nextId="2">
    <queryTableFields count="1">
      <queryTableField id="1" name="AssetLocation" tableColumnId="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16" xr16:uid="{7A6DC3F4-3212-4188-851C-0B9A19406E5A}" autoFormatId="16" applyNumberFormats="0" applyBorderFormats="0" applyFontFormats="0" applyPatternFormats="0" applyAlignmentFormats="0" applyWidthHeightFormats="0">
  <queryTableRefresh nextId="3">
    <queryTableFields count="2">
      <queryTableField id="1" name="YEAR" tableColumnId="1"/>
      <queryTableField id="2" name="Abbreviation" tableColumnId="2"/>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6" connectionId="10" xr16:uid="{3642DD44-C3F9-4798-8F15-64FEAD2FD4DF}" autoFormatId="16" applyNumberFormats="0" applyBorderFormats="0" applyFontFormats="0" applyPatternFormats="0" applyAlignmentFormats="0" applyWidthHeightFormats="0">
  <queryTableRefresh nextId="3">
    <queryTableFields count="2">
      <queryTableField id="1" name="FUNDING SOURCES" tableColumnId="1"/>
      <queryTableField id="2" name="Abbreviation"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14" xr16:uid="{14A374AD-3561-480F-A23E-40C08B580560}" autoFormatId="16" applyNumberFormats="0" applyBorderFormats="0" applyFontFormats="0" applyPatternFormats="0" applyAlignmentFormats="0" applyWidthHeightFormats="0">
  <queryTableRefresh nextId="3">
    <queryTableFields count="2">
      <queryTableField id="1" name="STRATEGY" tableColumnId="1"/>
      <queryTableField id="2" name="Strategy ID"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9" connectionId="13" xr16:uid="{5D7181C6-0FBD-4765-A3B1-B45B20A70CC4}" autoFormatId="16" applyNumberFormats="0" applyBorderFormats="0" applyFontFormats="0" applyPatternFormats="0" applyAlignmentFormats="0" applyWidthHeightFormats="0">
  <queryTableRefresh nextId="3">
    <queryTableFields count="2">
      <queryTableField id="1" name="PARTNER" tableColumnId="1"/>
      <queryTableField id="2" name="Partner ID" tableColumnId="2"/>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0" connectionId="7" xr16:uid="{81CE3A82-8532-4E8B-B480-2DD294512B80}" autoFormatId="16" applyNumberFormats="0" applyBorderFormats="0" applyFontFormats="0" applyPatternFormats="0" applyAlignmentFormats="0" applyWidthHeightFormats="0">
  <queryTableRefresh nextId="3">
    <queryTableFields count="2">
      <queryTableField id="1" name="CATEGORY" tableColumnId="1"/>
      <queryTableField id="2" name="Campaign Category ID"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3.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4.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5.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26.xml.rels><?xml version="1.0" encoding="UTF-8" standalone="yes"?>
<Relationships xmlns="http://schemas.openxmlformats.org/package/2006/relationships"><Relationship Id="rId1" Type="http://schemas.openxmlformats.org/officeDocument/2006/relationships/queryTable" Target="../queryTables/queryTable23.xml"/></Relationships>
</file>

<file path=xl/tables/_rels/table27.xml.rels><?xml version="1.0" encoding="UTF-8" standalone="yes"?>
<Relationships xmlns="http://schemas.openxmlformats.org/package/2006/relationships"><Relationship Id="rId1" Type="http://schemas.openxmlformats.org/officeDocument/2006/relationships/queryTable" Target="../queryTables/queryTable24.xml"/></Relationships>
</file>

<file path=xl/tables/_rels/table28.xml.rels><?xml version="1.0" encoding="UTF-8" standalone="yes"?>
<Relationships xmlns="http://schemas.openxmlformats.org/package/2006/relationships"><Relationship Id="rId1" Type="http://schemas.openxmlformats.org/officeDocument/2006/relationships/queryTable" Target="../queryTables/queryTable25.xml"/></Relationships>
</file>

<file path=xl/tables/_rels/table29.xml.rels><?xml version="1.0" encoding="UTF-8" standalone="yes"?>
<Relationships xmlns="http://schemas.openxmlformats.org/package/2006/relationships"><Relationship Id="rId1" Type="http://schemas.openxmlformats.org/officeDocument/2006/relationships/queryTable" Target="../queryTables/queryTable26.xml"/></Relationships>
</file>

<file path=xl/tables/_rels/table30.xml.rels><?xml version="1.0" encoding="UTF-8" standalone="yes"?>
<Relationships xmlns="http://schemas.openxmlformats.org/package/2006/relationships"><Relationship Id="rId1" Type="http://schemas.openxmlformats.org/officeDocument/2006/relationships/queryTable" Target="../queryTables/queryTable27.xml"/></Relationships>
</file>

<file path=xl/tables/_rels/table31.xml.rels><?xml version="1.0" encoding="UTF-8" standalone="yes"?>
<Relationships xmlns="http://schemas.openxmlformats.org/package/2006/relationships"><Relationship Id="rId1" Type="http://schemas.openxmlformats.org/officeDocument/2006/relationships/queryTable" Target="../queryTables/queryTable28.xml"/></Relationships>
</file>

<file path=xl/tables/_rels/table32.xml.rels><?xml version="1.0" encoding="UTF-8" standalone="yes"?>
<Relationships xmlns="http://schemas.openxmlformats.org/package/2006/relationships"><Relationship Id="rId1" Type="http://schemas.openxmlformats.org/officeDocument/2006/relationships/queryTable" Target="../queryTables/queryTable29.xml"/></Relationships>
</file>

<file path=xl/tables/_rels/table33.xml.rels><?xml version="1.0" encoding="UTF-8" standalone="yes"?>
<Relationships xmlns="http://schemas.openxmlformats.org/package/2006/relationships"><Relationship Id="rId1" Type="http://schemas.openxmlformats.org/officeDocument/2006/relationships/queryTable" Target="../queryTables/queryTable30.xml"/></Relationships>
</file>

<file path=xl/tables/_rels/table34.xml.rels><?xml version="1.0" encoding="UTF-8" standalone="yes"?>
<Relationships xmlns="http://schemas.openxmlformats.org/package/2006/relationships"><Relationship Id="rId1" Type="http://schemas.openxmlformats.org/officeDocument/2006/relationships/queryTable" Target="../queryTables/queryTable31.xml"/></Relationships>
</file>

<file path=xl/tables/_rels/table35.xml.rels><?xml version="1.0" encoding="UTF-8" standalone="yes"?>
<Relationships xmlns="http://schemas.openxmlformats.org/package/2006/relationships"><Relationship Id="rId1" Type="http://schemas.openxmlformats.org/officeDocument/2006/relationships/queryTable" Target="../queryTables/queryTable32.xml"/></Relationships>
</file>

<file path=xl/tables/_rels/table36.xml.rels><?xml version="1.0" encoding="UTF-8" standalone="yes"?>
<Relationships xmlns="http://schemas.openxmlformats.org/package/2006/relationships"><Relationship Id="rId1" Type="http://schemas.openxmlformats.org/officeDocument/2006/relationships/queryTable" Target="../queryTables/queryTable33.xml"/></Relationships>
</file>

<file path=xl/tables/_rels/table37.xml.rels><?xml version="1.0" encoding="UTF-8" standalone="yes"?>
<Relationships xmlns="http://schemas.openxmlformats.org/package/2006/relationships"><Relationship Id="rId1" Type="http://schemas.openxmlformats.org/officeDocument/2006/relationships/queryTable" Target="../queryTables/queryTable34.xml"/></Relationships>
</file>

<file path=xl/tables/_rels/table38.xml.rels><?xml version="1.0" encoding="UTF-8" standalone="yes"?>
<Relationships xmlns="http://schemas.openxmlformats.org/package/2006/relationships"><Relationship Id="rId1" Type="http://schemas.openxmlformats.org/officeDocument/2006/relationships/queryTable" Target="../queryTables/queryTable35.xml"/></Relationships>
</file>

<file path=xl/tables/_rels/table39.xml.rels><?xml version="1.0" encoding="UTF-8" standalone="yes"?>
<Relationships xmlns="http://schemas.openxmlformats.org/package/2006/relationships"><Relationship Id="rId1" Type="http://schemas.openxmlformats.org/officeDocument/2006/relationships/queryTable" Target="../queryTables/queryTable36.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0.xml.rels><?xml version="1.0" encoding="UTF-8" standalone="yes"?>
<Relationships xmlns="http://schemas.openxmlformats.org/package/2006/relationships"><Relationship Id="rId1" Type="http://schemas.openxmlformats.org/officeDocument/2006/relationships/queryTable" Target="../queryTables/queryTable37.xml"/></Relationships>
</file>

<file path=xl/tables/_rels/table41.xml.rels><?xml version="1.0" encoding="UTF-8" standalone="yes"?>
<Relationships xmlns="http://schemas.openxmlformats.org/package/2006/relationships"><Relationship Id="rId1" Type="http://schemas.openxmlformats.org/officeDocument/2006/relationships/queryTable" Target="../queryTables/queryTable38.xml"/></Relationships>
</file>

<file path=xl/tables/_rels/table42.xml.rels><?xml version="1.0" encoding="UTF-8" standalone="yes"?>
<Relationships xmlns="http://schemas.openxmlformats.org/package/2006/relationships"><Relationship Id="rId1" Type="http://schemas.openxmlformats.org/officeDocument/2006/relationships/queryTable" Target="../queryTables/queryTable39.xml"/></Relationships>
</file>

<file path=xl/tables/_rels/table43.xml.rels><?xml version="1.0" encoding="UTF-8" standalone="yes"?>
<Relationships xmlns="http://schemas.openxmlformats.org/package/2006/relationships"><Relationship Id="rId1" Type="http://schemas.openxmlformats.org/officeDocument/2006/relationships/queryTable" Target="../queryTables/queryTable40.xml"/></Relationships>
</file>

<file path=xl/tables/_rels/table44.xml.rels><?xml version="1.0" encoding="UTF-8" standalone="yes"?>
<Relationships xmlns="http://schemas.openxmlformats.org/package/2006/relationships"><Relationship Id="rId1" Type="http://schemas.openxmlformats.org/officeDocument/2006/relationships/queryTable" Target="../queryTables/queryTable41.xml"/></Relationships>
</file>

<file path=xl/tables/_rels/table45.xml.rels><?xml version="1.0" encoding="UTF-8" standalone="yes"?>
<Relationships xmlns="http://schemas.openxmlformats.org/package/2006/relationships"><Relationship Id="rId1" Type="http://schemas.openxmlformats.org/officeDocument/2006/relationships/queryTable" Target="../queryTables/queryTable42.xml"/></Relationships>
</file>

<file path=xl/tables/_rels/table46.xml.rels><?xml version="1.0" encoding="UTF-8" standalone="yes"?>
<Relationships xmlns="http://schemas.openxmlformats.org/package/2006/relationships"><Relationship Id="rId1" Type="http://schemas.openxmlformats.org/officeDocument/2006/relationships/queryTable" Target="../queryTables/queryTable43.xml"/></Relationships>
</file>

<file path=xl/tables/_rels/table47.xml.rels><?xml version="1.0" encoding="UTF-8" standalone="yes"?>
<Relationships xmlns="http://schemas.openxmlformats.org/package/2006/relationships"><Relationship Id="rId1" Type="http://schemas.openxmlformats.org/officeDocument/2006/relationships/queryTable" Target="../queryTables/queryTable44.xml"/></Relationships>
</file>

<file path=xl/tables/_rels/table48.xml.rels><?xml version="1.0" encoding="UTF-8" standalone="yes"?>
<Relationships xmlns="http://schemas.openxmlformats.org/package/2006/relationships"><Relationship Id="rId1" Type="http://schemas.openxmlformats.org/officeDocument/2006/relationships/queryTable" Target="../queryTables/queryTable45.xml"/></Relationships>
</file>

<file path=xl/tables/_rels/table49.xml.rels><?xml version="1.0" encoding="UTF-8" standalone="yes"?>
<Relationships xmlns="http://schemas.openxmlformats.org/package/2006/relationships"><Relationship Id="rId1" Type="http://schemas.openxmlformats.org/officeDocument/2006/relationships/queryTable" Target="../queryTables/queryTable46.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0.xml.rels><?xml version="1.0" encoding="UTF-8" standalone="yes"?>
<Relationships xmlns="http://schemas.openxmlformats.org/package/2006/relationships"><Relationship Id="rId1" Type="http://schemas.openxmlformats.org/officeDocument/2006/relationships/queryTable" Target="../queryTables/queryTable47.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5EBB40E-DF50-4A52-BB40-1A0FB2FF33B8}" name="Table24" displayName="Table24" ref="C30:AP41" totalsRowShown="0" headerRowDxfId="94" tableBorderDxfId="93">
  <tableColumns count="40">
    <tableColumn id="1" xr3:uid="{D317B618-DE6F-4A41-A8D8-252BA2773A7D}" name="Site" dataDxfId="92"/>
    <tableColumn id="2" xr3:uid="{888B8FFD-639F-4B6C-9348-0F1730329329}" name="Placement Type" dataDxfId="91"/>
    <tableColumn id="4" xr3:uid="{7FEFCE51-4FFC-4615-9DED-7569ED26C120}" name="Placement Format" dataDxfId="90"/>
    <tableColumn id="6" xr3:uid="{69B7889C-483F-49A6-83D7-A66E730060F8}" name="Placement Targeting" dataDxfId="89"/>
    <tableColumn id="8" xr3:uid="{CCF547E2-DDD1-4A0A-956E-3E5DD2673DC8}" name="Platform Type" dataDxfId="88"/>
    <tableColumn id="10" xr3:uid="{AEFFF9A8-F165-4C2F-A005-966DE6555BDF}" name="Dimension" dataDxfId="87"/>
    <tableColumn id="11" xr3:uid="{B12A9F63-6A6A-4C78-AD14-F17B17E51C8D}" name="Objective" dataDxfId="86"/>
    <tableColumn id="13" xr3:uid="{CCB72CE8-6A20-481B-9BDE-CBE9F0D2B739}" name="Landing Page" dataDxfId="85"/>
    <tableColumn id="53" xr3:uid="{E35B99C5-1136-4202-8A64-353E47429834}" name="Placement Strategy" dataDxfId="84"/>
    <tableColumn id="55" xr3:uid="{615EB84C-5BBE-483B-811C-2D354A6F7B7D}" name="Placement AdServering Format" dataDxfId="83"/>
    <tableColumn id="3" xr3:uid="{13C7DB82-3FCC-48BD-81C3-650242D7C54A}" name="Pillar" dataDxfId="82"/>
    <tableColumn id="9" xr3:uid="{29FD5E90-3DFD-4948-B164-A47384798186}" name="Asset location " dataDxfId="81"/>
    <tableColumn id="7" xr3:uid="{40CD93F7-54A1-42E2-AC41-E7C45459A44E}" name="Creative Brand Asset" dataDxfId="80"/>
    <tableColumn id="12" xr3:uid="{6F36555D-2F3D-48A2-9FEE-03D4F33D55D3}" name="Age Gate AD" dataDxfId="79"/>
    <tableColumn id="15" xr3:uid="{D2AC71ED-7D43-4758-953A-7302A739C04E}" name="Free Element" dataDxfId="78"/>
    <tableColumn id="17" xr3:uid="{12679201-09B3-4FE0-9A53-17A0CA553E60}" name="Language Code" dataDxfId="77"/>
    <tableColumn id="18" xr3:uid="{22726A4B-E1A8-4055-A1A1-3C344FBF2422}" name="Pack Brand" dataDxfId="76"/>
    <tableColumn id="20" xr3:uid="{3C4CD36B-624F-48B8-AD11-DA367AD36821}" name="Start date" dataDxfId="75"/>
    <tableColumn id="21" xr3:uid="{04E7A0B5-D6EF-4805-AB4B-3FCB8EBB155A}" name="End Date" dataDxfId="74"/>
    <tableColumn id="22" xr3:uid="{CE4C0EA9-E777-4146-8205-83B7D4B7583D}" name="Click Through URL" dataDxfId="73"/>
    <tableColumn id="23" xr3:uid="{07F5DF54-968C-4E3A-BF33-554D78AFDABA}" name="Creative Rotation" dataDxfId="72"/>
    <tableColumn id="24" xr3:uid="{B52711B5-6E8B-4D84-BE07-ED6F1F2C9686}" name="Creative Name " dataDxfId="71"/>
    <tableColumn id="25" xr3:uid="{7FB06A84-87DF-40F8-B4F7-B18520A7D74D}" name="Creative Location" dataDxfId="70"/>
    <tableColumn id="37" xr3:uid="{0E1308D9-C9C3-4A97-894A-FAB355B8799D}" name="Check 5" dataDxfId="69">
      <calculatedColumnFormula>IF(OR(ISBLANK(VLOOKUP(Table24[[#This Row],[Packages]],C:J,5)),ISBLANK(VLOOKUP(Table24[[#This Row],[Packages]],C:J,6)),ISBLANK(Table24[[#This Row],[Packages]]),ISBLANK(Table24[[#This Row],[Creative Brand Asset]]),ISBLANK(Table24[[#This Row],[Age Gate AD]]),NOT(IFERROR(VLOOKUP(Table24[[#This Row],[Packages]],C:J,8,FALSE)&gt;0,FALSE))),
"-",CONCATENATE(C31,"_",AS31,"_",AT31,"_",AU31,"_",H31,"_",VLOOKUP(Table24[[#This Row],[Packages]],C:I,7,FALSE),"_",AV31,"_",BE31))</calculatedColumnFormula>
    </tableColumn>
    <tableColumn id="5" xr3:uid="{2EDEE361-BBD5-41FB-81DB-29236C6D554F}" name="Packages" dataDxfId="68"/>
    <tableColumn id="38" xr3:uid="{EF85975D-59D8-4807-A7EF-2B9D92806699}" name="DCM Placement Name" dataDxfId="67">
      <calculatedColumnFormula>IF(OR(($Z31="-"),$AA31=""), "All DCM detail columns and cost info MUST be completed", $Z31)</calculatedColumnFormula>
    </tableColumn>
    <tableColumn id="39" xr3:uid="{3A96D0BB-712F-4F05-A88C-B238F962AAFD}" name="Advertiser Level_x000a_(attributes than belong to Advertiser, eg. market, brand)" dataDxfId="66">
      <calculatedColumnFormula>CONCATENATE("utm_b=",SUBSTITUTE('CAMPAIGN Name'!$D$12," ",""),"&amp;utm_c=",'CAMPAIGN Name'!$B$10,"&amp;utm_ptid=",'CAMPAIGN Name'!$F$14)</calculatedColumnFormula>
    </tableColumn>
    <tableColumn id="40" xr3:uid="{50270CC9-C0C6-4518-A1F2-3350668F0AD1}" name="Column8" dataDxfId="65">
      <calculatedColumnFormula>LEN(AC31)</calculatedColumnFormula>
    </tableColumn>
    <tableColumn id="41" xr3:uid="{471ABCC2-9A79-40E1-BACA-78C8DA04109F}" name="Campaign Level_x000a_(Attributes that are campaign common)" dataDxfId="64">
      <calculatedColumnFormula>CONCATENATE("&amp;utm_id=",'CAMPAIGN Name'!$B$27,"&amp;utm_pid=",CONCATENATE('CAMPAIGN Name'!$F$10,"_",'CAMPAIGN Name'!$F$18),IF(Q31="(notset)","",CONCATENATE("&amp;utm_l=",R31,"&amp;utm_stid=",'CAMPAIGN Name'!$F$12,"&amp;utm_cgid=",'CAMPAIGN Name'!$F$16,IF(S31="(notset)","",CONCATENATE("&amp;utm_pb=",INDEX('DATA VALUES'!$BN:$BN,MATCH(S31,'DATA VALUES'!$BM:$BM,0)))))))</calculatedColumnFormula>
    </tableColumn>
    <tableColumn id="42" xr3:uid="{58231C1F-60E6-4296-ADB4-1416F069F5EA}" name="Column9" dataDxfId="63">
      <calculatedColumnFormula>LEN(AE31)</calculatedColumnFormula>
    </tableColumn>
    <tableColumn id="43" xr3:uid="{A40B2690-CC0B-477E-BB93-905D451CFE84}" name="Landing Page_x000a_(Remaining attributes to be added on Landing page)" dataDxfId="62">
      <calculatedColumnFormula>CONCATENATE("&amp;utm_content=",SUBSTITUTE(SUBSTITUTE(AM31,CHAR(32),""),"&amp;","and"),"&amp;utm_p=",CONCATENATE(SUBSTITUTE(AS31,CHAR(32),""),"_",LOWER(SUBSTITUTE(SUBSTITUTE(AL31,CHAR(32),""),"&amp;","and"))))</calculatedColumnFormula>
    </tableColumn>
    <tableColumn id="44" xr3:uid="{838D1A54-0271-404D-88A0-332B87C380B6}" name="Column10" dataDxfId="61">
      <calculatedColumnFormula>LEN(AG31)</calculatedColumnFormula>
    </tableColumn>
    <tableColumn id="45" xr3:uid="{E95D5CE2-E233-4426-8901-E4A256B5E946}" name="utm_id" dataDxfId="60">
      <calculatedColumnFormula>'CAMPAIGN Name'!$B$27</calculatedColumnFormula>
    </tableColumn>
    <tableColumn id="46" xr3:uid="{3AB16321-C453-4767-B66C-33233730BBBF}" name="utm_campaign" dataDxfId="59">
      <calculatedColumnFormula>CONCATENATE(AI31,"-",'CAMPAIGN Name'!$C$27)</calculatedColumnFormula>
    </tableColumn>
    <tableColumn id="47" xr3:uid="{55F2E7C3-45A7-4F08-88AA-361B4EF415ED}" name="utm_medium" dataDxfId="58">
      <calculatedColumnFormula>LOWER(SUBSTITUTE('CAMPAIGN Name'!$D$16,CHAR(32),""))</calculatedColumnFormula>
    </tableColumn>
    <tableColumn id="48" xr3:uid="{9CB029CF-A364-44D8-9815-0E1A54804A96}" name="utm_source" dataDxfId="57">
      <calculatedColumnFormula>CONCATENATE(SUBSTITUTE(SUBSTITUTE(LOWER(C31),CHAR(32),""),"&amp;","and"),"_",LOWER(SUBSTITUTE(SUBSTITUTE(BE31,CHAR(32),""),"&amp;","and")))</calculatedColumnFormula>
    </tableColumn>
    <tableColumn id="49" xr3:uid="{3CFD6B0F-0812-4F02-A2B5-F04C803E80FD}" name="utm_content" dataDxfId="56">
      <calculatedColumnFormula>CONCATENATE(SUBSTITUTE(E31,CHAR(32),""),"_",H31,"_",R31,IF(X31="","",CONCATENATE("_",SUBSTITUTE(SUBSTITUTE(X31,CHAR(32),""),"&amp;","and"))))</calculatedColumnFormula>
    </tableColumn>
    <tableColumn id="50" xr3:uid="{976EF58E-CEB1-4BC9-92B8-DC934706C570}" name="utm_keyword" dataDxfId="55"/>
    <tableColumn id="51" xr3:uid="{BAF900C9-0E51-4A8E-ABC7-1571A6011F34}" name="FINAL URL with UTMs" dataDxfId="54">
      <calculatedColumnFormula>IFERROR(CONCATENATE(V31,IF(COUNT(FIND("?",V31))&gt;0,"&amp;","?"),"utm_campaign=",AJ31,"&amp;utm_source=",AL31,"&amp;utm_medium=",AK31,"&amp;",AC31,AE31,AG31),"")</calculatedColumnFormula>
    </tableColumn>
    <tableColumn id="52" xr3:uid="{63B56378-B90E-429C-B5F9-5FFC7F5148A6}" name="FINAL URL_x000a_(WHEN NOT USING UTMs)" dataDxfId="5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2FEC102-147B-4738-AE59-6DD64DC01EC6}" name="CAMPAIGN_STRATEGY" displayName="CAMPAIGN_STRATEGY" ref="AE1:AF10" tableType="queryTable" totalsRowShown="0">
  <autoFilter ref="AE1:AF10" xr:uid="{791125EB-2A5D-459D-A9F2-A39B6F5B68C1}"/>
  <tableColumns count="2">
    <tableColumn id="1" xr3:uid="{F001CC0D-81B5-48CD-921C-0F70536CBB4E}" uniqueName="1" name="STRATEGY" queryTableFieldId="1"/>
    <tableColumn id="2" xr3:uid="{EA85D0E9-23A4-4D76-8D3B-178692868D9E}" uniqueName="2" name="Strategy ID" queryTableFieldId="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340F0F6-4E74-4BE8-9E6A-704F642D7476}" name="CAMPAIGN_PARTNER" displayName="CAMPAIGN_PARTNER" ref="AH1:AI4" tableType="queryTable" totalsRowShown="0">
  <autoFilter ref="AH1:AI4" xr:uid="{D43D0B07-6109-466D-A84A-422FAB9443E4}"/>
  <tableColumns count="2">
    <tableColumn id="1" xr3:uid="{3F682DEC-ED6D-4A33-AE2E-4190D74738CA}" uniqueName="1" name="PARTNER" queryTableFieldId="1"/>
    <tableColumn id="2" xr3:uid="{1834169F-7668-435C-8B61-F8168ED95A85}" uniqueName="2" name="Partner ID" queryTableFieldId="2"/>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A2649C0-CC1D-415C-A46B-4F26CB2FAAAC}" name="CAMPAIGN_CATEGORY" displayName="CAMPAIGN_CATEGORY" ref="AK1:AL2" tableType="queryTable" totalsRowShown="0">
  <autoFilter ref="AK1:AL2" xr:uid="{2D92EA83-58A6-4E9F-B406-EF91338B7039}"/>
  <tableColumns count="2">
    <tableColumn id="1" xr3:uid="{D4089173-84C9-4BBF-92C0-C7BE5A6B198C}" uniqueName="1" name="CATEGORY" queryTableFieldId="1"/>
    <tableColumn id="2" xr3:uid="{F18BFE43-0169-4CC6-949F-04565A25F5D4}" uniqueName="2" name="Campaign Category ID" queryTableFieldId="2"/>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4B2087B-73F2-4279-8ADC-5056178DAF9A}" name="CAMPAIGN_CONSUMER_JOURNEY" displayName="CAMPAIGN_CONSUMER_JOURNEY" ref="AN1:AO11" tableType="queryTable" totalsRowShown="0">
  <autoFilter ref="AN1:AO11" xr:uid="{7B0B865C-9656-4C7D-9D66-D05AAFD6662A}"/>
  <tableColumns count="2">
    <tableColumn id="1" xr3:uid="{04FE97ED-5B80-4628-87F4-3D8C4347C1CE}" uniqueName="1" name="CONSUMER JOURNEY" queryTableFieldId="1"/>
    <tableColumn id="2" xr3:uid="{C96B1C64-6362-41DC-8D87-6F022938D4C7}" uniqueName="2" name="Abbreviation" queryTableFieldId="2"/>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4F3B67A-E5CB-47E1-95C7-61403321AB11}" name="PLACEMENT_FORMAT" displayName="PLACEMENT_FORMAT" ref="AT1:AU23" tableType="queryTable" totalsRowShown="0">
  <autoFilter ref="AT1:AU23" xr:uid="{26F0CBA3-9E8F-4E77-8D24-C2429B9E2A75}"/>
  <tableColumns count="2">
    <tableColumn id="1" xr3:uid="{E53D22D7-C6FA-4721-BB4B-E8A4D43337FA}" uniqueName="1" name="PLACEMENT_FORMAT" queryTableFieldId="1"/>
    <tableColumn id="2" xr3:uid="{58D6D84A-203F-40A4-ADA8-1B30AFE87423}" uniqueName="2" name="Abbreviations" queryTableFieldId="2"/>
  </tableColumns>
  <tableStyleInfo name="TableStyleMedium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48983C4-12EF-4A9A-A8F3-899EE01B8C79}" name="PLACEMENT_TARGETING" displayName="PLACEMENT_TARGETING" ref="AW1:AX14" tableType="queryTable" totalsRowShown="0">
  <autoFilter ref="AW1:AX14" xr:uid="{FF65C66C-9CBB-480C-BDF5-1A494B6A0A11}"/>
  <tableColumns count="2">
    <tableColumn id="1" xr3:uid="{8C455DBF-49E9-4215-B6E0-C5929E00B258}" uniqueName="1" name="PLACEMENT_TARGETING" queryTableFieldId="1"/>
    <tableColumn id="2" xr3:uid="{5BA7F926-BAFD-4FBB-83B6-14303528FBE8}" uniqueName="2" name="Abbreviations" queryTableFieldId="2"/>
  </tableColumns>
  <tableStyleInfo name="TableStyleMedium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BA76283-10C9-44C6-BE57-9749FD2289C1}" name="PLACEMENT_PLATFORM_TYPE" displayName="PLACEMENT_PLATFORM_TYPE" ref="AZ1:BA8" tableType="queryTable" totalsRowShown="0">
  <autoFilter ref="AZ1:BA8" xr:uid="{EF91FCAB-CAAE-49FB-AD47-870910DF2BDA}"/>
  <tableColumns count="2">
    <tableColumn id="1" xr3:uid="{7E62BD06-AE02-40E2-BF4D-7DAABD7530E0}" uniqueName="1" name="PLACEMENT_PLATFORM TYPE" queryTableFieldId="1"/>
    <tableColumn id="2" xr3:uid="{6D561B5A-688B-4CA7-8B98-07065B4C16A2}" uniqueName="2" name="Abbreviation" queryTableFieldId="2"/>
  </tableColumns>
  <tableStyleInfo name="TableStyleMedium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E6423D9-33F1-4E55-9622-A71E03B11874}" name="PLACEMENT_DIMENSIONS" displayName="PLACEMENT_DIMENSIONS" ref="BC1:BC91" tableType="queryTable" totalsRowShown="0">
  <autoFilter ref="BC1:BC91" xr:uid="{ECD3D515-7665-4B01-AED3-63735B7D21A2}"/>
  <tableColumns count="1">
    <tableColumn id="1" xr3:uid="{2CD44841-A92C-48EC-949F-4C53EE18BECD}" uniqueName="1" name="PLACEMENT_DIMENSIONS" queryTableFieldId="1"/>
  </tableColumns>
  <tableStyleInfo name="TableStyleMedium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AE9D232-F2DB-4532-A627-502A2359290D}" name="PLACEMENT_OBJECTIVE" displayName="PLACEMENT_OBJECTIVE" ref="BE1:BF13" tableType="queryTable" totalsRowShown="0">
  <autoFilter ref="BE1:BF13" xr:uid="{9AEF51A7-61D1-4775-9868-0E971AE2804C}"/>
  <tableColumns count="2">
    <tableColumn id="1" xr3:uid="{0FF315BD-E5C1-4551-81BB-947A6BFF85E0}" uniqueName="1" name="PLACEMENT _OBJECTIVE" queryTableFieldId="1"/>
    <tableColumn id="2" xr3:uid="{9478C324-2785-447C-B6AA-9BFD94DAE6DA}" uniqueName="2" name="Objective ID" queryTableFieldId="2"/>
  </tableColumns>
  <tableStyleInfo name="TableStyleMedium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FA18677-259B-49E8-9006-49F3F7A89693}" name="PLACEMENT_LANDING_PAGE" displayName="PLACEMENT_LANDING_PAGE" ref="BH1:BI13" tableType="queryTable" totalsRowShown="0">
  <autoFilter ref="BH1:BI13" xr:uid="{4A3C8C54-D8F1-4551-B564-D8E22E8BB682}"/>
  <tableColumns count="2">
    <tableColumn id="1" xr3:uid="{72FA49FB-712B-4DF2-9AFE-39656137B69A}" uniqueName="1" name="PLACEMENT_LANDING PAGE" queryTableFieldId="1"/>
    <tableColumn id="2" xr3:uid="{BC1B2760-2071-4EFC-9B60-7857EBE96158}" uniqueName="2" name="LP Coding" queryTableFieldId="2"/>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9F86C47-031B-453E-922C-7E3A0248EF02}" name="Table12" displayName="Table12" ref="C16:J28" totalsRowShown="0" headerRowDxfId="52" dataDxfId="50" headerRowBorderDxfId="51" tableBorderDxfId="49">
  <tableColumns count="8">
    <tableColumn id="1" xr3:uid="{F17BD078-C353-495C-BE38-4F6DB6FC0A05}" name="Package Name (to be renamed)" dataDxfId="48"/>
    <tableColumn id="2" xr3:uid="{E1540B82-26BF-4F63-BF3D-54BA8A2494A7}" name="Display Impressions (if CPM)" dataDxfId="47"/>
    <tableColumn id="3" xr3:uid="{9DA75E83-FF37-4CCD-8DBF-5BF894A22316}" name="Clicks (if CPC)" dataDxfId="46"/>
    <tableColumn id="8" xr3:uid="{4EA36688-3D0E-40B7-A384-98B7532CA134}" name="Actions / Leads (if CPA)" dataDxfId="45"/>
    <tableColumn id="4" xr3:uid="{7A90A8CF-1E06-409C-B9C6-9EC5EED3AE32}" name="Rate" dataDxfId="44"/>
    <tableColumn id="5" xr3:uid="{F88DD52B-5EC1-4916-BCD3-ACCDB8B01D23}" name="Package Cost" dataDxfId="43"/>
    <tableColumn id="6" xr3:uid="{FBEB2C40-638C-4219-AD70-9EC9894EC2EB}" name="Package Cost Structure" dataDxfId="42">
      <calculatedColumnFormula>VLOOKUP(H17,COST_METHOD[#All],2,FALSE)</calculatedColumnFormula>
    </tableColumn>
    <tableColumn id="7" xr3:uid="{8B2D8556-26A0-4AF1-B09E-9D4F4E927208}" name="Net Media Cost " dataDxfId="41">
      <calculatedColumnFormula>IF(Table12[[#This Row],[Package Cost Structure]]="CPM",Table12[[#This Row],[Display Impressions (if CPM)]]*Table12[[#This Row],[Rate]]/1000,IF(Table12[[#This Row],[Package Cost Structure]]="CPC",Table12[[#This Row],[Clicks (if CPC)]]*Table12[[#This Row],[Rate]],IF(Table12[[#This Row],[Package Cost Structure]]="CPA",Table12[[#This Row],[Actions / Leads (if CPA)]]*Table12[[#This Row],[Rate]],"-")))</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01A6EE-1CDE-4AC2-81E2-222C1B76DA99}" name="PLACEMENT_LANGUAGE_CODE" displayName="PLACEMENT_LANGUAGE_CODE" ref="BK1:BK183" tableType="queryTable" totalsRowShown="0">
  <autoFilter ref="BK1:BK183" xr:uid="{0D9645A8-D940-4FB8-B7B3-D1D9044F8662}"/>
  <tableColumns count="1">
    <tableColumn id="1" xr3:uid="{FBA1E5C2-3142-40D9-994D-BFAD611E8E67}" uniqueName="1" name="PLACEMENT_LANGUAGE CODE" queryTableFieldId="1"/>
  </tableColumns>
  <tableStyleInfo name="TableStyleMedium1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532CDA6-0BBA-490D-BC1A-48A8C1B4FA23}" name="PLACEMENT_PACK_BRAND" displayName="PLACEMENT_PACK_BRAND" ref="BM1:BN10" tableType="queryTable" totalsRowShown="0">
  <autoFilter ref="BM1:BN10" xr:uid="{E87A6CEE-C9ED-4EB6-A959-2CDC9DA4F51A}"/>
  <tableColumns count="2">
    <tableColumn id="1" xr3:uid="{C3FDF083-EF39-4021-ACF4-74330CA1F9AA}" uniqueName="1" name="PLACEMENT_PACK BRAND" queryTableFieldId="1"/>
    <tableColumn id="2" xr3:uid="{50F139D2-64CA-48A5-A072-5B4E06FDF318}" uniqueName="2" name="Abbrevation" queryTableFieldId="2"/>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6CD0D61-BE09-4F8D-9C32-75F098C54E88}" name="PLACEMENT_TYPE" displayName="PLACEMENT_TYPE" ref="AQ1:AR3" tableType="queryTable" totalsRowShown="0">
  <autoFilter ref="AQ1:AR3" xr:uid="{3431D754-4359-4652-BF2D-6D3610D92BD5}"/>
  <tableColumns count="2">
    <tableColumn id="1" xr3:uid="{76309133-B723-480E-9D78-393BA6E4D69C}" uniqueName="1" name="PLACEMENT_TYPE" queryTableFieldId="1"/>
    <tableColumn id="2" xr3:uid="{2A58EE6C-C1DB-47BE-9809-6F0EBA536E11}" uniqueName="2" name="Abbrevations" queryTableFieldId="2"/>
  </tableColumns>
  <tableStyleInfo name="TableStyleMedium10"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10FDAE2-8546-407D-887B-13882D5BA33C}" name="CREATIVE_ROTATION" displayName="CREATIVE_ROTATION" ref="CO1:CO3" tableType="queryTable" totalsRowShown="0">
  <autoFilter ref="CO1:CO3" xr:uid="{24AA7287-4576-4749-9662-D58BE01484AB}"/>
  <tableColumns count="1">
    <tableColumn id="1" xr3:uid="{6086E9F6-73E5-44A0-9EE4-B5EEE5DD66F0}" uniqueName="1" name="CREATIVE_ROTATION" queryTableFieldId="1"/>
  </tableColumns>
  <tableStyleInfo name="TableStyleMedium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23461F-2DA0-4A1C-B9F1-BCA784FDF85D}" name="COST_METHOD" displayName="COST_METHOD" ref="DQ1:DR4" tableType="queryTable" totalsRowShown="0" headerRowDxfId="24">
  <autoFilter ref="DQ1:DR4" xr:uid="{83377892-0EEC-4CD1-BF6D-0B3672255B02}"/>
  <tableColumns count="2">
    <tableColumn id="1" xr3:uid="{8D24D0CA-B56E-4C79-82FF-B67AD07FEF67}" uniqueName="1" name="COST_METHOD" queryTableFieldId="1"/>
    <tableColumn id="2" xr3:uid="{7958D5D2-C2C7-4E59-A5A1-5123938CE282}" uniqueName="2" name="Abbreviation" queryTableFieldId="2"/>
  </tableColumns>
  <tableStyleInfo name="TableStyleMedium1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F22B3B7-B7DA-4218-A554-32DCE3831F1F}" name="CAMPAIGN_BUSINESS_OBJECTIVE" displayName="CAMPAIGN_BUSINESS_OBJECTIVE" ref="AA1:AC6" tableType="queryTable" totalsRowShown="0">
  <autoFilter ref="AA1:AC6" xr:uid="{CF117A8C-D053-4BF4-B932-C55AF76FE855}"/>
  <tableColumns count="3">
    <tableColumn id="1" xr3:uid="{14D2BBFD-8820-4F5E-8A08-9DF6A4D2049F}" uniqueName="1" name="BUSINESS OBJECTIVE" queryTableFieldId="1"/>
    <tableColumn id="2" xr3:uid="{DCD7BD3D-0E6A-4728-8B8E-1A5D39AEE264}" uniqueName="2" name="Abbreviation" queryTableFieldId="2"/>
    <tableColumn id="3" xr3:uid="{5866A3DA-19D2-465B-B26B-8D9D66C52BF8}" uniqueName="3" name="Journey" queryTableFieldId="3"/>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A5892C20-F0A5-4D02-8023-720567099C1E}" name="DSP_PLATFORM" displayName="DSP_PLATFORM" ref="DT1:DU6" tableType="queryTable" totalsRowShown="0">
  <autoFilter ref="DT1:DU6" xr:uid="{E000D0CF-6959-4081-AC53-0831215BF54B}"/>
  <tableColumns count="2">
    <tableColumn id="1" xr3:uid="{F10BF8B5-DAA3-4573-B263-704C0FCFAD3F}" uniqueName="1" name="DSP_PLATFORM" queryTableFieldId="1"/>
    <tableColumn id="2" xr3:uid="{8875FD07-26DB-4701-8158-38942868E497}" uniqueName="2" name="Abbrevation" queryTableFieldId="2"/>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2DD33AB-B527-458F-94CC-339AC8773ED0}" name="DSP_BUYING_METHOD" displayName="DSP_BUYING_METHOD" ref="DW1:DW4" tableType="queryTable" totalsRowShown="0">
  <autoFilter ref="DW1:DW4" xr:uid="{E95A4E43-83AB-45E1-95D2-566F28CB7744}"/>
  <tableColumns count="1">
    <tableColumn id="1" xr3:uid="{168AFA90-A1F5-4546-90B9-4B50EA63594D}" uniqueName="1" name="DSP_BUYING METHOD" queryTableFieldId="1"/>
  </tableColumns>
  <tableStyleInfo name="TableStyleMedium1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768641D-9C6E-4C10-92EA-AB909FB8C734}" name="DSP_KPI" displayName="DSP_KPI" ref="DY1:DZ6" tableType="queryTable" totalsRowShown="0">
  <autoFilter ref="DY1:DZ6" xr:uid="{35E94542-6F3F-48F2-AD40-15B18B5DAF0F}"/>
  <tableColumns count="2">
    <tableColumn id="1" xr3:uid="{661251CE-8C57-4A02-8996-016217176968}" uniqueName="1" name="DSP_KPI" queryTableFieldId="1"/>
    <tableColumn id="2" xr3:uid="{6041844E-667F-4551-947F-E4F8AACC425B}" uniqueName="2" name="Abbrevations" queryTableFieldId="2"/>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E473C4A-1574-4E77-9152-EEB0E85E8E07}" name="DSP_DATA_SOURCES" displayName="DSP_DATA_SOURCES" ref="EB1:EB4" tableType="queryTable" totalsRowShown="0">
  <autoFilter ref="EB1:EB4" xr:uid="{31DE75E5-DF5B-4FAE-9B5B-8E1957B46CBF}"/>
  <tableColumns count="1">
    <tableColumn id="1" xr3:uid="{D354B0BB-063A-47EA-A89B-E89454941377}" uniqueName="1" name="DSP_DATA SOURCES" queryTableFieldId="1"/>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EE471345-647E-4306-B33B-3E724385EABE}" name="Table69" displayName="Table69" ref="B20:M56" totalsRowShown="0" headerRowDxfId="40" dataDxfId="38" headerRowBorderDxfId="39" tableBorderDxfId="37">
  <autoFilter ref="B20:M56" xr:uid="{DA942696-4E27-4401-A58D-E924CD7A01EB}"/>
  <tableColumns count="12">
    <tableColumn id="1" xr3:uid="{14253296-D399-4D82-BB8D-3316BB49487A}" name="DSP" dataDxfId="36"/>
    <tableColumn id="2" xr3:uid="{B6169A02-7753-47BC-8CE0-63EB344E9DA6}" name="Column1" dataDxfId="35">
      <calculatedColumnFormula>IF(B21="","",INDEX('DATA VALUES'!$DU:$DU,MATCH(B21,'DATA VALUES'!$DT:$DT,0)))</calculatedColumnFormula>
    </tableColumn>
    <tableColumn id="3" xr3:uid="{F6C7BF7A-3DA5-4AD8-BDC0-4EBCCDD99CAE}" name="Buying Method" dataDxfId="34"/>
    <tableColumn id="4" xr3:uid="{ADDADBB1-67F5-462C-B436-976A0FEEFBC8}" name="KPI" dataDxfId="33"/>
    <tableColumn id="5" xr3:uid="{B16349DC-BB94-4B3C-B834-AE5F7080F7C4}" name="Abbreviations" dataDxfId="32">
      <calculatedColumnFormula>IF(E21="","",INDEX('DATA VALUES'!$DZ:$DZ,MATCH(E21,'DATA VALUES'!$DY:$DY,0)))</calculatedColumnFormula>
    </tableColumn>
    <tableColumn id="6" xr3:uid="{3E62C2B6-7091-419D-9AC5-7E087988AA35}" name="Data sources" dataDxfId="31"/>
    <tableColumn id="7" xr3:uid="{9CA754D7-6EE6-4E8A-A33F-8612286E80C0}" name="Targeting Type" dataDxfId="30"/>
    <tableColumn id="8" xr3:uid="{D6CF9CE4-3B15-40EF-A6A2-670C44560E12}" name="Tactic" dataDxfId="29"/>
    <tableColumn id="9" xr3:uid="{CCD0F83A-DF91-49FA-8F7B-F9086540FFE1}" name="Programmatic Buy Type" dataDxfId="28"/>
    <tableColumn id="10" xr3:uid="{3FAD9ACB-7253-449E-9432-C8DE316378BE}" name="Age group" dataDxfId="27"/>
    <tableColumn id="11" xr3:uid="{78E39670-4B73-40F2-8CBD-B1ED5C2A5632}" name="Free Text Field" dataDxfId="26"/>
    <tableColumn id="12" xr3:uid="{4E4BE936-BA0A-4F98-9ACC-8AB420449A46}" name="Naming Convention" dataDxfId="25">
      <calculatedColumnFormula>IF(COUNTA(B21:K21)&lt;=9,"All Fields Need to be Completed",CONCATENATE($C21,"_",$D21,"_",$F21,"_",$G21,"_",$H21,"_",$I21,"_",$J21,"_",$K21))</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BC538AF9-992F-4E58-8AF4-69093F5919EA}" name="DSP_TACTIC" displayName="DSP_TACTIC" ref="EG1:EH10" tableType="queryTable" totalsRowShown="0">
  <autoFilter ref="EG1:EH10" xr:uid="{0D26BA82-BA4D-4B54-BDB2-9D64E3271183}"/>
  <tableColumns count="2">
    <tableColumn id="1" xr3:uid="{BA393C3C-87B1-4D33-B279-110F9BF19462}" uniqueName="1" name="DSP_TACTIC" queryTableFieldId="1"/>
    <tableColumn id="2" xr3:uid="{BD7C5F32-531A-4BDE-92AE-E84D250B961F}" uniqueName="2" name="Abbreviation" queryTableFieldId="2"/>
  </tableColumns>
  <tableStyleInfo name="TableStyleMedium1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C77937F-8F2E-475A-8DBE-1BB0EBCF40B1}" name="DSP_TARGETING_TYPE" displayName="DSP_TARGETING_TYPE" ref="ED1:EE3" tableType="queryTable" totalsRowShown="0">
  <autoFilter ref="ED1:EE3" xr:uid="{16782738-F618-4F59-8314-AC04865FE9F9}"/>
  <tableColumns count="2">
    <tableColumn id="1" xr3:uid="{52DD58B7-217B-457C-B2C0-10A8E273B1DC}" uniqueName="1" name="DSP_TARGETING TYPE" queryTableFieldId="1"/>
    <tableColumn id="2" xr3:uid="{63F96E0C-708C-4A20-AB1F-A64412D056C1}" uniqueName="2" name="Abbreviations" queryTableFieldId="2"/>
  </tableColumns>
  <tableStyleInfo name="TableStyleMedium1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19F68085-3931-4A6A-BD19-2A7EED15F206}" name="DSP_PROGRAMMATIC_BUY_TYPE" displayName="DSP_PROGRAMMATIC_BUY_TYPE" ref="EJ1:EJ5" tableType="queryTable" totalsRowShown="0">
  <autoFilter ref="EJ1:EJ5" xr:uid="{B3F40660-C885-410C-B04A-2E180B6F2BEB}"/>
  <tableColumns count="1">
    <tableColumn id="1" xr3:uid="{1F3165B7-3CE5-4A4F-A6CF-AD64B99A98D3}" uniqueName="1" name="DSP_PROGRAMMATIC BUY TYPE" queryTableFieldId="1"/>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C7DD85D9-5D85-4106-BC8E-3D90E6F67C2E}" name="DSP_AGE_GROUP" displayName="DSP_AGE_GROUP" ref="EL1:EL79" tableType="queryTable" totalsRowShown="0">
  <autoFilter ref="EL1:EL79" xr:uid="{732F3A0F-1C43-4C41-90AA-19BEB631ACD0}"/>
  <tableColumns count="1">
    <tableColumn id="1" xr3:uid="{6183C439-FCF3-4414-B2D3-F08A9F35AEAD}" uniqueName="1" name="DSP_AGE GROUP" queryTableFieldId="1"/>
  </tableColumns>
  <tableStyleInfo name="TableStyleMedium1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AFD04197-82AB-4468-AB7C-86015CBE01B5}" name="CREATIVE_CATEGORY" displayName="CREATIVE_CATEGORY" ref="CQ1:CR11" tableType="queryTable" totalsRowShown="0">
  <autoFilter ref="CQ1:CR11" xr:uid="{8AF1B445-C583-4C06-BF15-338C0D0062C1}"/>
  <tableColumns count="2">
    <tableColumn id="1" xr3:uid="{5BE196BF-ECF4-4718-B7E5-DC6FA35A9B90}" uniqueName="1" name="CREATIVE_CATEGORY" queryTableFieldId="1"/>
    <tableColumn id="2" xr3:uid="{5B4A9783-C1B8-4742-8438-D5F458943C6A}" uniqueName="2" name="Abbreviation" queryTableFieldId="2"/>
  </tableColumns>
  <tableStyleInfo name="TableStyleMedium8"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EF3BA9B-96DA-46D0-A076-79AAD1059571}" name="CREATIVE_CTA" displayName="CREATIVE_CTA" ref="DE1:DF15" tableType="queryTable" totalsRowShown="0">
  <autoFilter ref="DE1:DF15" xr:uid="{83277E7D-9363-4B1A-B4F3-C6D237C5B096}"/>
  <tableColumns count="2">
    <tableColumn id="1" xr3:uid="{C799508E-0B9F-4B65-81AA-D04B0551942C}" uniqueName="1" name="CREATIVE_CTA" queryTableFieldId="1"/>
    <tableColumn id="2" xr3:uid="{BAAECBE1-99E0-45D6-BD21-77B959E9E72A}" uniqueName="2" name="Abbreviation" queryTableFieldId="2"/>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64CE36E-F768-42BC-9F9D-64C1286B9DCA}" name="CAMPAIGN_MARKET_ADVERTISER" displayName="CAMPAIGN_MARKET_ADVERTISER" ref="E1:F270" tableType="queryTable" totalsRowShown="0">
  <autoFilter ref="E1:F270" xr:uid="{A2799762-4EA2-44F4-84D0-727612035415}"/>
  <tableColumns count="2">
    <tableColumn id="1" xr3:uid="{9DA3C952-FCBD-4F06-8A51-535BA9821B52}" uniqueName="1" name="MARKET_ADVERTISER" queryTableFieldId="1"/>
    <tableColumn id="2" xr3:uid="{F97860FB-5E83-4284-8170-56A99BDD2BA9}" uniqueName="2" name="Advertiser" queryTableFieldId="2"/>
  </tableColumns>
  <tableStyleInfo name="TableStyleMedium7"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03A9AFB-24D8-40CF-BD2E-B3526C936477}" name="PLACEMENT_UTM_KEY" displayName="PLACEMENT_UTM_KEY" ref="BP1:BQ21" tableType="queryTable" totalsRowShown="0">
  <autoFilter ref="BP1:BQ21" xr:uid="{008CFFD9-271F-4B63-8EDB-052AA4D18E03}"/>
  <tableColumns count="2">
    <tableColumn id="1" xr3:uid="{617C77CF-D317-4C46-BF8B-25DBA5F732D6}" uniqueName="1" name="UTM_KEY" queryTableFieldId="1"/>
    <tableColumn id="2" xr3:uid="{A5C01890-2683-491E-BBF9-80ED7AC0E076}" uniqueName="2" name="Value" queryTableFieldId="2"/>
  </tableColumns>
  <tableStyleInfo name="TableStyleMedium10"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DF21F8-C560-4594-91EC-00F24EF04EFB}" name="CREATIVE_PRODUCT" displayName="CREATIVE_PRODUCT" ref="DH1:DI6" tableType="queryTable" totalsRowShown="0">
  <autoFilter ref="DH1:DI6" xr:uid="{78FE2292-3237-41D0-B2DA-25B987939821}"/>
  <tableColumns count="2">
    <tableColumn id="1" xr3:uid="{3745A381-B767-422E-8982-59954A8B0EBB}" uniqueName="1" name="PRODUCT" queryTableFieldId="1"/>
    <tableColumn id="2" xr3:uid="{A22AEFE8-B226-4D34-8187-FB6844E10E0B}" uniqueName="2" name="Abbrevation" queryTableFieldId="2"/>
  </tableColumns>
  <tableStyleInfo name="TableStyleMedium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4EE8FF-C08B-4223-86DA-D93E99DBA894}" name="CREATIVE_TYPE" displayName="CREATIVE_TYPE" ref="DN1:DO6" tableType="queryTable" totalsRowShown="0" tableBorderDxfId="23">
  <autoFilter ref="DN1:DO6" xr:uid="{6C36FDD1-ECBC-4822-BEB3-50E63F63808C}"/>
  <tableColumns count="2">
    <tableColumn id="1" xr3:uid="{C540AF10-BD06-428C-9D03-E5F3D7A03888}" uniqueName="1" name="CREATIVE_TYPE" queryTableFieldId="1"/>
    <tableColumn id="2" xr3:uid="{9D4FCCAF-A761-4976-8C40-C81860ECA2F2}" uniqueName="2" name="Abbrevation" queryTableFieldId="2"/>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6372E8-CFBE-4057-A1DC-BF65E0784CE4}" name="CAMPAIGN_MARKET" displayName="CAMPAIGN_MARKET" ref="B1:C73" tableType="queryTable" totalsRowShown="0">
  <autoFilter ref="B1:C73" xr:uid="{14D033AE-5E25-4922-8D48-D94A189F8B92}"/>
  <tableColumns count="2">
    <tableColumn id="3" xr3:uid="{5FE5F501-1FCE-4722-994C-BCC1B567510D}" uniqueName="3" name="MARKET" queryTableFieldId="3"/>
    <tableColumn id="2" xr3:uid="{F7EB2AD4-A535-41E9-A7B0-3B8C602774E4}" uniqueName="2" name="Abbreviation" queryTableFieldId="2"/>
  </tableColumns>
  <tableStyleInfo name="TableStyleMedium7"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8D2E13-7EC0-4A57-8254-E76BCA38A21A}" name="PLACEMENT_PLACEMENT_STRATEGY" displayName="PLACEMENT_PLACEMENT_STRATEGY" ref="BS1:BT3" tableType="queryTable" totalsRowShown="0" tableBorderDxfId="22">
  <autoFilter ref="BS1:BT3" xr:uid="{0D0E8C1D-55AE-4671-B484-1E05F40C3F21}"/>
  <tableColumns count="2">
    <tableColumn id="1" xr3:uid="{25AE84F5-2373-4071-86B2-E28D67E651C2}" uniqueName="1" name="PLACEMENT STRATEGY" queryTableFieldId="1"/>
    <tableColumn id="2" xr3:uid="{5BB4042D-EB30-409F-A5C5-9A4B77B9BE70}" uniqueName="2" name="Abbrevation" queryTableFieldId="2"/>
  </tableColumns>
  <tableStyleInfo name="TableStyleMedium10"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5483FF-E477-41D3-B3CB-3154C1401DD5}" name="CREATIVE_PRODUCT_SUBTYPE" displayName="CREATIVE_PRODUCT_SUBTYPE" ref="DK1:DL18" tableType="queryTable" totalsRowShown="0">
  <autoFilter ref="DK1:DL18" xr:uid="{FE4CA070-6A31-4B2C-85B9-B7D88CE75253}"/>
  <tableColumns count="2">
    <tableColumn id="1" xr3:uid="{F223E5A7-8112-4159-8955-CDA98DE25F61}" uniqueName="1" name="PRODUCT" queryTableFieldId="1"/>
    <tableColumn id="2" xr3:uid="{B237D117-C713-47F7-BDC5-CB0A91F7C2B2}" uniqueName="2" name="SUBTYPE" queryTableFieldId="2"/>
  </tableColumns>
  <tableStyleInfo name="TableStyleMedium8"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59F97C-4FF6-423B-B2DF-94D74034DB5C}" name="Placement_AdServering_Format" displayName="Placement_AdServering_Format" ref="BV1:BX3" tableType="queryTable" totalsRowShown="0">
  <autoFilter ref="BV1:BX3" xr:uid="{C2B0D51C-F5EF-4036-8AD8-B06E17188577}"/>
  <tableColumns count="3">
    <tableColumn id="1" xr3:uid="{8069E927-0345-403F-868F-0BF392DCFE00}" uniqueName="1" name="Title" queryTableFieldId="1"/>
    <tableColumn id="2" xr3:uid="{F8DB5A79-C1ED-4B63-8C3B-4FB47507FCE1}" uniqueName="2" name="Abb" queryTableFieldId="2"/>
    <tableColumn id="3" xr3:uid="{E0DE4B6D-E0B8-4F11-9F47-910A76D4C075}" uniqueName="3" name="OData__ColorTag" queryTableFieldId="3"/>
  </tableColumns>
  <tableStyleInfo name="TableStyleMedium10"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360B61-C2D1-4C0D-918A-6BB71CFA4E7F}" name="PLACEMENT_FORMAT_DIMENSION" displayName="PLACEMENT_FORMAT_DIMENSION" ref="BZ1:CA315" tableType="queryTable" totalsRowShown="0">
  <autoFilter ref="BZ1:CA315" xr:uid="{6E71D07C-C877-46A5-B231-79E9626468B2}"/>
  <sortState xmlns:xlrd2="http://schemas.microsoft.com/office/spreadsheetml/2017/richdata2" ref="BZ2:CA315">
    <sortCondition ref="BZ1:BZ315"/>
  </sortState>
  <tableColumns count="2">
    <tableColumn id="1" xr3:uid="{740C3C4A-F84C-47CA-B7A3-0591AAFDFC85}" uniqueName="1" name="PLACEMNT_FORMAT/DIMENSION" queryTableFieldId="1"/>
    <tableColumn id="2" xr3:uid="{AD23F5B3-0765-4689-B6F5-5E93CB33621D}" uniqueName="2" name="Dimension" queryTableFieldId="2"/>
  </tableColumns>
  <tableStyleInfo name="TableStyleMedium10"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82ADBBC-2691-48DE-BF8D-6BBC9A3B338E}" name="CREATIVE_SUB_CATEGORY" displayName="CREATIVE_SUB_CATEGORY" ref="CT1:CW38" tableType="queryTable" totalsRowShown="0">
  <autoFilter ref="CT1:CW38" xr:uid="{D1C059AC-B811-499E-A20B-8A86CCB7EF57}"/>
  <tableColumns count="4">
    <tableColumn id="1" xr3:uid="{2BA4CDFA-7BD5-4F55-B9BC-EEB058823D41}" uniqueName="1" name="CREATIVE_CATEGORY" queryTableFieldId="1"/>
    <tableColumn id="2" xr3:uid="{000ADD12-0959-4F7E-AD38-015B6800FF72}" uniqueName="2" name="CREATIVE_SUBCATEGORY" queryTableFieldId="2"/>
    <tableColumn id="4" xr3:uid="{0F99A756-FF01-499B-92A2-B380A876F73B}" uniqueName="4" name="Abbreviation" queryTableFieldId="4"/>
    <tableColumn id="3" xr3:uid="{83B985C5-12B3-4329-A1C3-968CC7A33DB4}" uniqueName="3" name="OData__ColorTag" queryTableFieldId="5"/>
  </tableColumns>
  <tableStyleInfo name="TableStyleMedium8"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47DBD4-AA78-475C-8EFA-B06E2C6A6C71}" name="CREATIVE_VISUAL" displayName="CREATIVE_VISUAL" ref="CY1:DB90" tableType="queryTable" totalsRowShown="0">
  <autoFilter ref="CY1:DB90" xr:uid="{0C2461B4-CF76-4579-B6F3-C26641FBDB6D}"/>
  <tableColumns count="4">
    <tableColumn id="1" xr3:uid="{8F991595-495C-4C28-B6F7-67399527FC27}" uniqueName="1" name="SUB_CATEGORY_ABB" queryTableFieldId="1"/>
    <tableColumn id="2" xr3:uid="{D8E919F7-F282-42BB-8103-0537B60D8628}" uniqueName="2" name="VISUAL" queryTableFieldId="2"/>
    <tableColumn id="3" xr3:uid="{D19726B7-4114-41D7-BB1F-669E6AF8FA2C}" uniqueName="3" name="ABBREVIATION" queryTableFieldId="3"/>
    <tableColumn id="4" xr3:uid="{C0A93D21-E68E-4CC2-A731-3E001819305A}" uniqueName="4" name="OData__ColorTag" queryTableFieldId="4"/>
  </tableColumns>
  <tableStyleInfo name="TableStyleMedium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5379D78-BC90-4692-8F68-8E984D101ACC}" name="Campaign_Brand___Product" displayName="Campaign_Brand___Product" ref="K1:M23" tableType="queryTable" totalsRowShown="0">
  <autoFilter ref="K1:M23" xr:uid="{05379D78-BC90-4692-8F68-8E984D101ACC}"/>
  <sortState xmlns:xlrd2="http://schemas.microsoft.com/office/spreadsheetml/2017/richdata2" ref="K2:M23">
    <sortCondition ref="K1:K23"/>
  </sortState>
  <tableColumns count="3">
    <tableColumn id="1" xr3:uid="{82439BD6-04E2-4793-95D9-6B9D116537E9}" uniqueName="1" name="Brand" queryTableFieldId="1"/>
    <tableColumn id="2" xr3:uid="{DA386154-42C1-4266-97A8-48A4EE6BF3D1}" uniqueName="2" name="Product" queryTableFieldId="2"/>
    <tableColumn id="3" xr3:uid="{3E0F6145-CD4E-49B9-83E1-92C127264CEA}" uniqueName="3" name="OData__ColorTag" queryTableFieldId="3"/>
  </tableColumns>
  <tableStyleInfo name="TableStyleMedium7"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A147A1A-0AF7-4A17-A4AE-6BC106761DD5}" name="Pillar" displayName="Pillar" ref="CC1:CE5" tableType="queryTable" totalsRowShown="0">
  <autoFilter ref="CC1:CE5" xr:uid="{6A147A1A-0AF7-4A17-A4AE-6BC106761DD5}"/>
  <tableColumns count="3">
    <tableColumn id="1" xr3:uid="{C1885CE4-374C-4DEF-B37B-7EFC2B00C5C1}" uniqueName="1" name="Pillar" queryTableFieldId="1"/>
    <tableColumn id="2" xr3:uid="{F9E872FC-F26E-42CF-89D6-DC0EB2583E69}" uniqueName="2" name="ABB" queryTableFieldId="2"/>
    <tableColumn id="3" xr3:uid="{461E923F-C7D3-49F8-91AB-BDD1F4B9D228}" uniqueName="3" name="OData__ColorTag" queryTableFieldId="3"/>
  </tableColumns>
  <tableStyleInfo name="TableStyleMedium7"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1C0813A-A894-49BB-8016-9C9B76BE2008}" name="Creative_Brand_Asset" displayName="Creative_Brand_Asset" ref="CG1:CH23" tableType="queryTable" totalsRowShown="0">
  <autoFilter ref="CG1:CH23" xr:uid="{21C0813A-A894-49BB-8016-9C9B76BE2008}"/>
  <sortState xmlns:xlrd2="http://schemas.microsoft.com/office/spreadsheetml/2017/richdata2" ref="CG2:CH23">
    <sortCondition ref="CG1:CG23"/>
  </sortState>
  <tableColumns count="2">
    <tableColumn id="1" xr3:uid="{A2A3D43A-0A95-4274-8F40-4B75126FA082}" uniqueName="1" name="Creative Asset" queryTableFieldId="1"/>
    <tableColumn id="2" xr3:uid="{A3DBCF6F-4F7D-495C-B618-9E8D215B98C2}" uniqueName="2" name="OData__ColorTag" queryTableFieldId="2"/>
  </tableColumns>
  <tableStyleInfo name="TableStyleMedium7"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613F19B-EF49-4559-B5A2-5EEBD9538337}" name="Table_AgeGate" displayName="Table_AgeGate" ref="CJ1:CJ3" tableType="queryTable" totalsRowShown="0">
  <autoFilter ref="CJ1:CJ3" xr:uid="{5613F19B-EF49-4559-B5A2-5EEBD9538337}"/>
  <tableColumns count="1">
    <tableColumn id="1" xr3:uid="{76A80B29-64AD-4562-8C84-F45E0F486C65}" uniqueName="1" name="AgeGate" queryTableFieldId="1"/>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4096D8-BE8B-4A8F-99CB-73AE9B6DB3E1}" name="CAMPAIGN_BRAND" displayName="CAMPAIGN_BRAND" ref="H1:I6" tableType="queryTable" totalsRowShown="0">
  <autoFilter ref="H1:I6" xr:uid="{2C57F70C-E1AB-45D7-9BA2-D143EF52E9D7}"/>
  <tableColumns count="2">
    <tableColumn id="1" xr3:uid="{D520074F-0983-476D-90A3-AE8FA260634A}" uniqueName="1" name="BRAND" queryTableFieldId="1"/>
    <tableColumn id="2" xr3:uid="{46A6CD66-C80E-45DC-AF9D-6FE7D2ED955A}" uniqueName="2" name="Abbreviation" queryTableFieldId="2"/>
  </tableColumns>
  <tableStyleInfo name="TableStyleMedium7"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A7FC456-DEA4-4566-951E-E388AE95569E}" name="Table_AssetLocation28" displayName="Table_AssetLocation28" ref="CL1:CL4" tableType="queryTable" totalsRowShown="0">
  <autoFilter ref="CL1:CL4" xr:uid="{EA7FC456-DEA4-4566-951E-E388AE95569E}"/>
  <tableColumns count="1">
    <tableColumn id="1" xr3:uid="{AEAD09ED-46AA-45D3-B7F3-8A731D7DA448}" uniqueName="1" name="AssetLocation" queryTableFieldId="1"/>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B75518F-EC5C-4F66-8581-96AD618A3BAA}" name="CAMPAIGN_CHANNEL" displayName="CAMPAIGN_CHANNEL" ref="O1:P11" tableType="queryTable" totalsRowShown="0">
  <autoFilter ref="O1:P11" xr:uid="{C3FD74AE-BB59-482A-95C8-72ADC60A2C50}"/>
  <tableColumns count="2">
    <tableColumn id="1" xr3:uid="{21E56F3D-8504-4329-9DA0-C16A17F29E4A}" uniqueName="1" name="CHANNEL" queryTableFieldId="1"/>
    <tableColumn id="2" xr3:uid="{2C7566BE-450E-4091-95EF-14F3577D1CD5}" uniqueName="2" name="Abbreviations" queryTableFieldId="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F68AA07-405D-43F0-9C17-C5CCC3439F25}" name="CAMPAIGN_TIME_FRAME" displayName="CAMPAIGN_TIME_FRAME" ref="R1:S8" tableType="queryTable" totalsRowShown="0">
  <autoFilter ref="R1:S8" xr:uid="{F0F5EDC8-992F-4B04-8A5A-2989F9F7C785}"/>
  <tableColumns count="2">
    <tableColumn id="1" xr3:uid="{7369C65F-702D-47F0-AF2A-1E6783619721}" uniqueName="1" name="TIME FRAME" queryTableFieldId="1"/>
    <tableColumn id="2" xr3:uid="{BCF376FD-5E8E-4A94-9B60-F57C47CF4296}" uniqueName="2" name="Abbreviations" queryTableFieldId="2"/>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795B912-42AD-48D5-A5A3-4B6723C3BDDC}" name="CAMPAIGN_YEAR" displayName="CAMPAIGN_YEAR" ref="U1:V9" tableType="queryTable" totalsRowShown="0">
  <autoFilter ref="U1:V9" xr:uid="{79CF0D19-25DD-4AA3-A2C4-8BA2DFE313DB}"/>
  <tableColumns count="2">
    <tableColumn id="1" xr3:uid="{32CEA429-EE9B-4334-9E59-7F8591270A09}" uniqueName="1" name="YEAR" queryTableFieldId="1"/>
    <tableColumn id="2" xr3:uid="{59CEB69B-4525-4E71-BD1B-77DFF7350295}" uniqueName="2" name="Abbreviation" queryTableFieldId="2"/>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E8521F0-3A6D-4A41-8057-CDD83C73F72D}" name="CAMPAIGN_FUNDING_SOURCE" displayName="CAMPAIGN_FUNDING_SOURCE" ref="X1:Y4" tableType="queryTable" totalsRowShown="0">
  <autoFilter ref="X1:Y4" xr:uid="{8227B736-3054-4F6A-950E-2216FE5EF0DC}"/>
  <tableColumns count="2">
    <tableColumn id="1" xr3:uid="{C68E1034-7C29-4628-8988-230C87A3D1C6}" uniqueName="1" name="FUNDING SOURCES" queryTableFieldId="1"/>
    <tableColumn id="2" xr3:uid="{C4DD8271-5F8F-4895-9FBB-608CFBAE8142}" uniqueName="2" name="Abbreviation" queryTableField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s.iqos.com/sr" TargetMode="External"/><Relationship Id="rId1" Type="http://schemas.openxmlformats.org/officeDocument/2006/relationships/hyperlink" Target="https://rs.iqos.com/sr"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3" Type="http://schemas.openxmlformats.org/officeDocument/2006/relationships/table" Target="../tables/table15.xml"/><Relationship Id="rId18" Type="http://schemas.openxmlformats.org/officeDocument/2006/relationships/table" Target="../tables/table20.xml"/><Relationship Id="rId26" Type="http://schemas.openxmlformats.org/officeDocument/2006/relationships/table" Target="../tables/table28.xml"/><Relationship Id="rId39" Type="http://schemas.openxmlformats.org/officeDocument/2006/relationships/table" Target="../tables/table41.xml"/><Relationship Id="rId21" Type="http://schemas.openxmlformats.org/officeDocument/2006/relationships/table" Target="../tables/table23.xml"/><Relationship Id="rId34" Type="http://schemas.openxmlformats.org/officeDocument/2006/relationships/table" Target="../tables/table36.xml"/><Relationship Id="rId42" Type="http://schemas.openxmlformats.org/officeDocument/2006/relationships/table" Target="../tables/table44.xml"/><Relationship Id="rId47" Type="http://schemas.openxmlformats.org/officeDocument/2006/relationships/table" Target="../tables/table49.xml"/><Relationship Id="rId7" Type="http://schemas.openxmlformats.org/officeDocument/2006/relationships/table" Target="../tables/table9.xml"/><Relationship Id="rId2" Type="http://schemas.openxmlformats.org/officeDocument/2006/relationships/table" Target="../tables/table4.xml"/><Relationship Id="rId16" Type="http://schemas.openxmlformats.org/officeDocument/2006/relationships/table" Target="../tables/table18.xml"/><Relationship Id="rId29" Type="http://schemas.openxmlformats.org/officeDocument/2006/relationships/table" Target="../tables/table31.xml"/><Relationship Id="rId1" Type="http://schemas.openxmlformats.org/officeDocument/2006/relationships/printerSettings" Target="../printerSettings/printerSettings6.bin"/><Relationship Id="rId6" Type="http://schemas.openxmlformats.org/officeDocument/2006/relationships/table" Target="../tables/table8.xml"/><Relationship Id="rId11" Type="http://schemas.openxmlformats.org/officeDocument/2006/relationships/table" Target="../tables/table13.xml"/><Relationship Id="rId24" Type="http://schemas.openxmlformats.org/officeDocument/2006/relationships/table" Target="../tables/table26.xml"/><Relationship Id="rId32" Type="http://schemas.openxmlformats.org/officeDocument/2006/relationships/table" Target="../tables/table34.xml"/><Relationship Id="rId37" Type="http://schemas.openxmlformats.org/officeDocument/2006/relationships/table" Target="../tables/table39.xml"/><Relationship Id="rId40" Type="http://schemas.openxmlformats.org/officeDocument/2006/relationships/table" Target="../tables/table42.xml"/><Relationship Id="rId45" Type="http://schemas.openxmlformats.org/officeDocument/2006/relationships/table" Target="../tables/table47.xml"/><Relationship Id="rId5" Type="http://schemas.openxmlformats.org/officeDocument/2006/relationships/table" Target="../tables/table7.xml"/><Relationship Id="rId15" Type="http://schemas.openxmlformats.org/officeDocument/2006/relationships/table" Target="../tables/table17.xml"/><Relationship Id="rId23" Type="http://schemas.openxmlformats.org/officeDocument/2006/relationships/table" Target="../tables/table25.xml"/><Relationship Id="rId28" Type="http://schemas.openxmlformats.org/officeDocument/2006/relationships/table" Target="../tables/table30.xml"/><Relationship Id="rId36" Type="http://schemas.openxmlformats.org/officeDocument/2006/relationships/table" Target="../tables/table38.xml"/><Relationship Id="rId10" Type="http://schemas.openxmlformats.org/officeDocument/2006/relationships/table" Target="../tables/table12.xml"/><Relationship Id="rId19" Type="http://schemas.openxmlformats.org/officeDocument/2006/relationships/table" Target="../tables/table21.xml"/><Relationship Id="rId31" Type="http://schemas.openxmlformats.org/officeDocument/2006/relationships/table" Target="../tables/table33.xml"/><Relationship Id="rId44" Type="http://schemas.openxmlformats.org/officeDocument/2006/relationships/table" Target="../tables/table46.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 Id="rId22" Type="http://schemas.openxmlformats.org/officeDocument/2006/relationships/table" Target="../tables/table24.xml"/><Relationship Id="rId27" Type="http://schemas.openxmlformats.org/officeDocument/2006/relationships/table" Target="../tables/table29.xml"/><Relationship Id="rId30" Type="http://schemas.openxmlformats.org/officeDocument/2006/relationships/table" Target="../tables/table32.xml"/><Relationship Id="rId35" Type="http://schemas.openxmlformats.org/officeDocument/2006/relationships/table" Target="../tables/table37.xml"/><Relationship Id="rId43" Type="http://schemas.openxmlformats.org/officeDocument/2006/relationships/table" Target="../tables/table45.xml"/><Relationship Id="rId48" Type="http://schemas.openxmlformats.org/officeDocument/2006/relationships/table" Target="../tables/table50.xml"/><Relationship Id="rId8" Type="http://schemas.openxmlformats.org/officeDocument/2006/relationships/table" Target="../tables/table10.xml"/><Relationship Id="rId3" Type="http://schemas.openxmlformats.org/officeDocument/2006/relationships/table" Target="../tables/table5.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33" Type="http://schemas.openxmlformats.org/officeDocument/2006/relationships/table" Target="../tables/table35.xml"/><Relationship Id="rId38" Type="http://schemas.openxmlformats.org/officeDocument/2006/relationships/table" Target="../tables/table40.xml"/><Relationship Id="rId46" Type="http://schemas.openxmlformats.org/officeDocument/2006/relationships/table" Target="../tables/table48.xml"/><Relationship Id="rId20" Type="http://schemas.openxmlformats.org/officeDocument/2006/relationships/table" Target="../tables/table22.xml"/><Relationship Id="rId41"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07EC-01D6-4FE7-B2DF-DCAC70699DDF}">
  <dimension ref="B2:C44"/>
  <sheetViews>
    <sheetView showGridLines="0" topLeftCell="A12" workbookViewId="0">
      <selection activeCell="A34" sqref="A34:XFD34"/>
    </sheetView>
  </sheetViews>
  <sheetFormatPr defaultColWidth="9.109375" defaultRowHeight="14.4" x14ac:dyDescent="0.3"/>
  <cols>
    <col min="2" max="2" width="52.109375" customWidth="1"/>
    <col min="3" max="3" width="108.44140625" customWidth="1"/>
  </cols>
  <sheetData>
    <row r="2" spans="2:3" ht="120.75" customHeight="1" x14ac:dyDescent="0.3"/>
    <row r="3" spans="2:3" ht="18" x14ac:dyDescent="0.35">
      <c r="B3" s="149" t="s">
        <v>0</v>
      </c>
      <c r="C3" s="150"/>
    </row>
    <row r="4" spans="2:3" x14ac:dyDescent="0.3">
      <c r="B4" s="80" t="s">
        <v>1</v>
      </c>
      <c r="C4" s="81" t="s">
        <v>2</v>
      </c>
    </row>
    <row r="5" spans="2:3" x14ac:dyDescent="0.3">
      <c r="B5" s="80" t="s">
        <v>3</v>
      </c>
      <c r="C5" s="82" t="s">
        <v>4</v>
      </c>
    </row>
    <row r="6" spans="2:3" x14ac:dyDescent="0.3">
      <c r="B6" s="80" t="s">
        <v>5</v>
      </c>
      <c r="C6" s="82" t="s">
        <v>6</v>
      </c>
    </row>
    <row r="7" spans="2:3" ht="126" customHeight="1" x14ac:dyDescent="0.3">
      <c r="B7" s="80" t="s">
        <v>7</v>
      </c>
      <c r="C7" s="83" t="s">
        <v>8</v>
      </c>
    </row>
    <row r="8" spans="2:3" x14ac:dyDescent="0.3">
      <c r="B8" s="80" t="s">
        <v>9</v>
      </c>
      <c r="C8" s="82" t="s">
        <v>10</v>
      </c>
    </row>
    <row r="9" spans="2:3" x14ac:dyDescent="0.3">
      <c r="B9" s="80" t="s">
        <v>11</v>
      </c>
      <c r="C9" s="82" t="s">
        <v>12</v>
      </c>
    </row>
    <row r="10" spans="2:3" ht="43.2" x14ac:dyDescent="0.3">
      <c r="B10" s="80" t="s">
        <v>13</v>
      </c>
      <c r="C10" s="84" t="s">
        <v>14</v>
      </c>
    </row>
    <row r="12" spans="2:3" ht="18" x14ac:dyDescent="0.3">
      <c r="B12" s="147" t="s">
        <v>15</v>
      </c>
      <c r="C12" s="148"/>
    </row>
    <row r="13" spans="2:3" x14ac:dyDescent="0.3">
      <c r="B13" s="80" t="s">
        <v>16</v>
      </c>
      <c r="C13" s="85" t="s">
        <v>17</v>
      </c>
    </row>
    <row r="14" spans="2:3" x14ac:dyDescent="0.3">
      <c r="B14" s="80" t="s">
        <v>18</v>
      </c>
      <c r="C14" s="83" t="s">
        <v>19</v>
      </c>
    </row>
    <row r="15" spans="2:3" x14ac:dyDescent="0.3">
      <c r="B15" s="80" t="s">
        <v>20</v>
      </c>
      <c r="C15" s="83" t="s">
        <v>21</v>
      </c>
    </row>
    <row r="16" spans="2:3" ht="150.75" customHeight="1" x14ac:dyDescent="0.3">
      <c r="B16" s="80" t="s">
        <v>22</v>
      </c>
      <c r="C16" s="83" t="s">
        <v>23</v>
      </c>
    </row>
    <row r="17" spans="2:3" x14ac:dyDescent="0.3">
      <c r="B17" s="80" t="s">
        <v>24</v>
      </c>
      <c r="C17" s="83" t="s">
        <v>25</v>
      </c>
    </row>
    <row r="18" spans="2:3" ht="28.8" x14ac:dyDescent="0.3">
      <c r="B18" s="80" t="s">
        <v>26</v>
      </c>
      <c r="C18" s="83" t="s">
        <v>27</v>
      </c>
    </row>
    <row r="19" spans="2:3" x14ac:dyDescent="0.3">
      <c r="B19" s="80" t="s">
        <v>28</v>
      </c>
      <c r="C19" s="83" t="s">
        <v>29</v>
      </c>
    </row>
    <row r="20" spans="2:3" x14ac:dyDescent="0.3">
      <c r="B20" s="80" t="s">
        <v>30</v>
      </c>
      <c r="C20" s="83" t="s">
        <v>31</v>
      </c>
    </row>
    <row r="21" spans="2:3" x14ac:dyDescent="0.3">
      <c r="B21" s="80" t="s">
        <v>32</v>
      </c>
      <c r="C21" s="83" t="s">
        <v>33</v>
      </c>
    </row>
    <row r="22" spans="2:3" x14ac:dyDescent="0.3">
      <c r="B22" s="80" t="s">
        <v>34</v>
      </c>
      <c r="C22" s="83" t="s">
        <v>35</v>
      </c>
    </row>
    <row r="23" spans="2:3" x14ac:dyDescent="0.3">
      <c r="B23" s="80" t="s">
        <v>36</v>
      </c>
      <c r="C23" s="83" t="s">
        <v>37</v>
      </c>
    </row>
    <row r="24" spans="2:3" x14ac:dyDescent="0.3">
      <c r="B24" s="80" t="s">
        <v>38</v>
      </c>
      <c r="C24" s="83" t="s">
        <v>39</v>
      </c>
    </row>
    <row r="25" spans="2:3" x14ac:dyDescent="0.3">
      <c r="B25" s="80" t="s">
        <v>40</v>
      </c>
      <c r="C25" s="83" t="s">
        <v>41</v>
      </c>
    </row>
    <row r="26" spans="2:3" x14ac:dyDescent="0.3">
      <c r="B26" s="80" t="s">
        <v>42</v>
      </c>
      <c r="C26" s="83" t="s">
        <v>43</v>
      </c>
    </row>
    <row r="27" spans="2:3" ht="28.8" x14ac:dyDescent="0.3">
      <c r="B27" s="80" t="s">
        <v>44</v>
      </c>
      <c r="C27" s="83" t="s">
        <v>45</v>
      </c>
    </row>
    <row r="28" spans="2:3" x14ac:dyDescent="0.3">
      <c r="B28" s="80" t="s">
        <v>46</v>
      </c>
      <c r="C28" s="83" t="s">
        <v>47</v>
      </c>
    </row>
    <row r="29" spans="2:3" x14ac:dyDescent="0.3">
      <c r="B29" s="80" t="s">
        <v>48</v>
      </c>
      <c r="C29" s="83" t="s">
        <v>49</v>
      </c>
    </row>
    <row r="30" spans="2:3" x14ac:dyDescent="0.3">
      <c r="B30" s="80" t="s">
        <v>50</v>
      </c>
      <c r="C30" s="83" t="s">
        <v>51</v>
      </c>
    </row>
    <row r="31" spans="2:3" x14ac:dyDescent="0.3">
      <c r="B31" s="80" t="s">
        <v>52</v>
      </c>
      <c r="C31" s="83" t="s">
        <v>53</v>
      </c>
    </row>
    <row r="32" spans="2:3" x14ac:dyDescent="0.3">
      <c r="B32" s="80" t="s">
        <v>54</v>
      </c>
      <c r="C32" s="83" t="s">
        <v>55</v>
      </c>
    </row>
    <row r="33" spans="2:3" x14ac:dyDescent="0.3">
      <c r="B33" s="80" t="s">
        <v>56</v>
      </c>
      <c r="C33" s="83" t="s">
        <v>57</v>
      </c>
    </row>
    <row r="35" spans="2:3" ht="18" x14ac:dyDescent="0.35">
      <c r="B35" s="149" t="s">
        <v>58</v>
      </c>
      <c r="C35" s="150"/>
    </row>
    <row r="36" spans="2:3" x14ac:dyDescent="0.3">
      <c r="B36" s="80" t="s">
        <v>59</v>
      </c>
      <c r="C36" s="81"/>
    </row>
    <row r="37" spans="2:3" x14ac:dyDescent="0.3">
      <c r="B37" s="80" t="s">
        <v>60</v>
      </c>
      <c r="C37" s="82"/>
    </row>
    <row r="38" spans="2:3" x14ac:dyDescent="0.3">
      <c r="B38" s="80" t="s">
        <v>61</v>
      </c>
      <c r="C38" s="82"/>
    </row>
    <row r="39" spans="2:3" x14ac:dyDescent="0.3">
      <c r="B39" s="80" t="s">
        <v>62</v>
      </c>
      <c r="C39" s="83"/>
    </row>
    <row r="40" spans="2:3" x14ac:dyDescent="0.3">
      <c r="B40" s="80" t="s">
        <v>63</v>
      </c>
      <c r="C40" s="82"/>
    </row>
    <row r="41" spans="2:3" x14ac:dyDescent="0.3">
      <c r="B41" s="80" t="s">
        <v>64</v>
      </c>
      <c r="C41" s="82"/>
    </row>
    <row r="42" spans="2:3" x14ac:dyDescent="0.3">
      <c r="B42" s="80" t="s">
        <v>65</v>
      </c>
      <c r="C42" s="84"/>
    </row>
    <row r="43" spans="2:3" x14ac:dyDescent="0.3">
      <c r="B43" s="86" t="s">
        <v>66</v>
      </c>
      <c r="C43" s="86"/>
    </row>
    <row r="44" spans="2:3" x14ac:dyDescent="0.3">
      <c r="B44" s="86" t="s">
        <v>67</v>
      </c>
      <c r="C44" s="87" t="s">
        <v>68</v>
      </c>
    </row>
  </sheetData>
  <sheetProtection algorithmName="SHA-512" hashValue="98jx0VKz0bOPcSRcZ+gA9N/Jzsp1t/Y2Q+wV1Mg7DjuJXP28Ic6mm2T2cgEDK75V2687/AgkKIaUr5gMcYuw5g==" saltValue="BKCpd+/hfplZZNPwmCI/9g==" spinCount="100000" sheet="1" objects="1" scenarios="1"/>
  <mergeCells count="3">
    <mergeCell ref="B12:C12"/>
    <mergeCell ref="B35:C35"/>
    <mergeCell ref="B3:C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3:C26"/>
  <sheetViews>
    <sheetView topLeftCell="A3" zoomScale="90" zoomScaleNormal="90" workbookViewId="0">
      <selection activeCell="B17" sqref="B17:C17"/>
    </sheetView>
  </sheetViews>
  <sheetFormatPr defaultColWidth="8.44140625" defaultRowHeight="14.4" x14ac:dyDescent="0.3"/>
  <cols>
    <col min="1" max="1" width="6.44140625" style="1" customWidth="1"/>
    <col min="2" max="2" width="12" style="1" customWidth="1"/>
    <col min="3" max="3" width="194.44140625" style="1" customWidth="1"/>
    <col min="4" max="16384" width="8.44140625" style="1"/>
  </cols>
  <sheetData>
    <row r="13" spans="2:3" x14ac:dyDescent="0.3">
      <c r="B13" s="153"/>
      <c r="C13" s="153"/>
    </row>
    <row r="14" spans="2:3" ht="18" x14ac:dyDescent="0.35">
      <c r="B14" s="151" t="s">
        <v>69</v>
      </c>
      <c r="C14" s="151"/>
    </row>
    <row r="15" spans="2:3" x14ac:dyDescent="0.3">
      <c r="B15" s="152" t="s">
        <v>70</v>
      </c>
      <c r="C15" s="152"/>
    </row>
    <row r="16" spans="2:3" x14ac:dyDescent="0.3">
      <c r="B16" s="152"/>
      <c r="C16" s="152"/>
    </row>
    <row r="17" spans="2:3" x14ac:dyDescent="0.3">
      <c r="B17" s="152" t="s">
        <v>71</v>
      </c>
      <c r="C17" s="152"/>
    </row>
    <row r="18" spans="2:3" x14ac:dyDescent="0.3">
      <c r="B18" s="152" t="s">
        <v>72</v>
      </c>
      <c r="C18" s="152"/>
    </row>
    <row r="19" spans="2:3" x14ac:dyDescent="0.3">
      <c r="B19" s="152" t="s">
        <v>73</v>
      </c>
      <c r="C19" s="152"/>
    </row>
    <row r="20" spans="2:3" x14ac:dyDescent="0.3">
      <c r="B20" s="152" t="s">
        <v>74</v>
      </c>
      <c r="C20" s="152"/>
    </row>
    <row r="21" spans="2:3" x14ac:dyDescent="0.3">
      <c r="B21" s="152" t="s">
        <v>75</v>
      </c>
      <c r="C21" s="152"/>
    </row>
    <row r="22" spans="2:3" x14ac:dyDescent="0.3">
      <c r="B22" s="94"/>
    </row>
    <row r="23" spans="2:3" ht="18" x14ac:dyDescent="0.35">
      <c r="B23" s="151" t="s">
        <v>76</v>
      </c>
      <c r="C23" s="151"/>
    </row>
    <row r="24" spans="2:3" x14ac:dyDescent="0.3">
      <c r="B24" s="6"/>
      <c r="C24" s="2" t="s">
        <v>77</v>
      </c>
    </row>
    <row r="25" spans="2:3" x14ac:dyDescent="0.3">
      <c r="B25" s="7"/>
      <c r="C25" s="2" t="s">
        <v>78</v>
      </c>
    </row>
    <row r="26" spans="2:3" x14ac:dyDescent="0.3">
      <c r="B26" s="2"/>
      <c r="C26" s="2" t="s">
        <v>79</v>
      </c>
    </row>
  </sheetData>
  <sheetProtection algorithmName="SHA-512" hashValue="10gmzjNPbTkpAlqhQKu9YgETEc1DdW5cR/BVMFExM9XgVPgGnmhSkZAVbj3hT4hWhEJVKP6v0Vk9+yfuHWlnnw==" saltValue="zAmvSrtWX76NCGft+xBMEQ==" spinCount="100000" sheet="1" objects="1" scenarios="1"/>
  <mergeCells count="10">
    <mergeCell ref="B23:C23"/>
    <mergeCell ref="B21:C21"/>
    <mergeCell ref="B16:C16"/>
    <mergeCell ref="B14:C14"/>
    <mergeCell ref="B13:C13"/>
    <mergeCell ref="B15:C15"/>
    <mergeCell ref="B17:C17"/>
    <mergeCell ref="B18:C18"/>
    <mergeCell ref="B19:C19"/>
    <mergeCell ref="B20:C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22"/>
  <sheetViews>
    <sheetView workbookViewId="0">
      <selection activeCell="C23" sqref="C23"/>
    </sheetView>
  </sheetViews>
  <sheetFormatPr defaultColWidth="8.88671875" defaultRowHeight="14.4" x14ac:dyDescent="0.3"/>
  <cols>
    <col min="1" max="1" width="10.88671875" bestFit="1" customWidth="1"/>
    <col min="2" max="2" width="78" bestFit="1" customWidth="1"/>
  </cols>
  <sheetData>
    <row r="1" spans="1:2" x14ac:dyDescent="0.3">
      <c r="A1" t="s">
        <v>80</v>
      </c>
      <c r="B1" t="s">
        <v>81</v>
      </c>
    </row>
    <row r="2" spans="1:2" x14ac:dyDescent="0.3">
      <c r="A2" t="s">
        <v>82</v>
      </c>
      <c r="B2" t="s">
        <v>83</v>
      </c>
    </row>
    <row r="3" spans="1:2" x14ac:dyDescent="0.3">
      <c r="A3" s="10">
        <v>43502</v>
      </c>
      <c r="B3" t="s">
        <v>84</v>
      </c>
    </row>
    <row r="4" spans="1:2" x14ac:dyDescent="0.3">
      <c r="A4" s="10">
        <v>43518</v>
      </c>
      <c r="B4" t="s">
        <v>85</v>
      </c>
    </row>
    <row r="5" spans="1:2" x14ac:dyDescent="0.3">
      <c r="A5" s="10">
        <v>43535</v>
      </c>
      <c r="B5" t="s">
        <v>86</v>
      </c>
    </row>
    <row r="6" spans="1:2" x14ac:dyDescent="0.3">
      <c r="A6" s="10">
        <v>43557</v>
      </c>
      <c r="B6" t="s">
        <v>87</v>
      </c>
    </row>
    <row r="7" spans="1:2" x14ac:dyDescent="0.3">
      <c r="A7" s="10">
        <v>43578</v>
      </c>
      <c r="B7" t="s">
        <v>88</v>
      </c>
    </row>
    <row r="8" spans="1:2" x14ac:dyDescent="0.3">
      <c r="A8" s="10">
        <v>43588</v>
      </c>
      <c r="B8" t="s">
        <v>89</v>
      </c>
    </row>
    <row r="9" spans="1:2" x14ac:dyDescent="0.3">
      <c r="A9" s="10">
        <v>43601</v>
      </c>
      <c r="B9" t="s">
        <v>90</v>
      </c>
    </row>
    <row r="10" spans="1:2" x14ac:dyDescent="0.3">
      <c r="A10" s="10">
        <v>43672</v>
      </c>
      <c r="B10" t="s">
        <v>91</v>
      </c>
    </row>
    <row r="11" spans="1:2" x14ac:dyDescent="0.3">
      <c r="A11" s="10">
        <v>43705</v>
      </c>
      <c r="B11" t="s">
        <v>92</v>
      </c>
    </row>
    <row r="12" spans="1:2" x14ac:dyDescent="0.3">
      <c r="A12" s="10">
        <v>43714</v>
      </c>
      <c r="B12" t="s">
        <v>93</v>
      </c>
    </row>
    <row r="13" spans="1:2" x14ac:dyDescent="0.3">
      <c r="A13" s="10">
        <v>43724</v>
      </c>
      <c r="B13" t="s">
        <v>94</v>
      </c>
    </row>
    <row r="14" spans="1:2" x14ac:dyDescent="0.3">
      <c r="A14" s="10">
        <v>43733</v>
      </c>
      <c r="B14" t="s">
        <v>95</v>
      </c>
    </row>
    <row r="15" spans="1:2" x14ac:dyDescent="0.3">
      <c r="A15" s="10">
        <v>43759</v>
      </c>
      <c r="B15" t="s">
        <v>96</v>
      </c>
    </row>
    <row r="16" spans="1:2" x14ac:dyDescent="0.3">
      <c r="A16" s="10">
        <v>43783</v>
      </c>
      <c r="B16" t="s">
        <v>97</v>
      </c>
    </row>
    <row r="17" spans="1:2" x14ac:dyDescent="0.3">
      <c r="A17" s="10">
        <v>43801</v>
      </c>
      <c r="B17" t="s">
        <v>98</v>
      </c>
    </row>
    <row r="18" spans="1:2" x14ac:dyDescent="0.3">
      <c r="A18" s="10">
        <v>43810</v>
      </c>
      <c r="B18" t="s">
        <v>99</v>
      </c>
    </row>
    <row r="19" spans="1:2" x14ac:dyDescent="0.3">
      <c r="A19" s="10">
        <v>43818</v>
      </c>
      <c r="B19" t="s">
        <v>100</v>
      </c>
    </row>
    <row r="20" spans="1:2" x14ac:dyDescent="0.3">
      <c r="A20" s="10">
        <v>43847</v>
      </c>
      <c r="B20" t="s">
        <v>101</v>
      </c>
    </row>
    <row r="21" spans="1:2" x14ac:dyDescent="0.3">
      <c r="A21" s="10">
        <v>43854</v>
      </c>
      <c r="B21" t="s">
        <v>102</v>
      </c>
    </row>
    <row r="22" spans="1:2" ht="28.8" x14ac:dyDescent="0.3">
      <c r="A22" s="10">
        <v>43888</v>
      </c>
      <c r="B22" s="12" t="s">
        <v>103</v>
      </c>
    </row>
  </sheetData>
  <sheetProtection algorithmName="SHA-512" hashValue="H/bha/ZdIoMBxWUmKkB+gVH+ikTIJP72aLRfi/a5lhDnTdK7CnSSVb9VeSvbut9fMTPlm4eJX9/rBmsrZJ8fvw==" saltValue="rlmqVl1/MMG5M3kkzp2GW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C13B0-CDC1-457D-BCA1-1DBEF8DE64FB}">
  <sheetPr codeName="Sheet8">
    <tabColor theme="4" tint="-0.499984740745262"/>
  </sheetPr>
  <dimension ref="A1:M53"/>
  <sheetViews>
    <sheetView showGridLines="0" topLeftCell="C1" zoomScaleNormal="100" workbookViewId="0">
      <selection activeCell="I20" sqref="I20"/>
    </sheetView>
  </sheetViews>
  <sheetFormatPr defaultColWidth="8.88671875" defaultRowHeight="14.4" x14ac:dyDescent="0.3"/>
  <cols>
    <col min="1" max="1" width="16.109375" bestFit="1" customWidth="1"/>
    <col min="2" max="2" width="16.44140625" hidden="1" customWidth="1"/>
    <col min="3" max="3" width="30.44140625" customWidth="1"/>
    <col min="4" max="4" width="50.44140625" customWidth="1"/>
    <col min="5" max="5" width="17.44140625" customWidth="1"/>
    <col min="6" max="6" width="6.109375" hidden="1" customWidth="1"/>
    <col min="7" max="7" width="49.44140625" customWidth="1"/>
    <col min="8" max="8" width="19.44140625" customWidth="1"/>
    <col min="9" max="9" width="22.44140625" customWidth="1"/>
    <col min="10" max="10" width="32" bestFit="1" customWidth="1"/>
    <col min="11" max="11" width="25.109375" customWidth="1"/>
    <col min="12" max="12" width="22.88671875" bestFit="1" customWidth="1"/>
    <col min="13" max="13" width="16.44140625" bestFit="1" customWidth="1"/>
  </cols>
  <sheetData>
    <row r="1" spans="1:13" x14ac:dyDescent="0.3">
      <c r="B1" s="14"/>
      <c r="C1" s="14"/>
      <c r="D1" s="14"/>
      <c r="G1" s="11"/>
      <c r="H1" s="25"/>
      <c r="I1" s="14"/>
    </row>
    <row r="2" spans="1:13" x14ac:dyDescent="0.3">
      <c r="B2" s="14"/>
      <c r="C2" s="14"/>
      <c r="D2" s="14"/>
      <c r="E2" s="168"/>
      <c r="F2" s="168"/>
      <c r="G2" s="168"/>
      <c r="H2" s="168"/>
      <c r="I2" s="14"/>
    </row>
    <row r="3" spans="1:13" x14ac:dyDescent="0.3">
      <c r="B3" s="14"/>
      <c r="C3" s="14"/>
      <c r="D3" s="14"/>
      <c r="E3" s="95"/>
      <c r="F3" s="95"/>
      <c r="G3" s="95"/>
      <c r="H3" s="95"/>
      <c r="I3" s="14"/>
    </row>
    <row r="4" spans="1:13" x14ac:dyDescent="0.3">
      <c r="B4" s="14"/>
      <c r="C4" s="14"/>
      <c r="D4" s="14"/>
      <c r="E4" s="95"/>
      <c r="F4" s="95"/>
      <c r="G4" s="95"/>
      <c r="H4" s="95"/>
      <c r="I4" s="14"/>
    </row>
    <row r="5" spans="1:13" x14ac:dyDescent="0.3">
      <c r="B5" s="14"/>
      <c r="C5" s="14"/>
      <c r="D5" s="14"/>
      <c r="E5" s="95"/>
      <c r="F5" s="95"/>
      <c r="G5" s="95"/>
      <c r="H5" s="95"/>
      <c r="I5" s="14"/>
    </row>
    <row r="6" spans="1:13" x14ac:dyDescent="0.3">
      <c r="B6" s="14"/>
      <c r="C6" s="14"/>
      <c r="D6" s="14"/>
      <c r="E6" s="95"/>
      <c r="F6" s="95"/>
      <c r="G6" s="95"/>
      <c r="H6" s="95"/>
      <c r="I6" s="14"/>
    </row>
    <row r="7" spans="1:13" x14ac:dyDescent="0.3">
      <c r="B7" s="14"/>
      <c r="C7" s="14"/>
      <c r="D7" s="14"/>
      <c r="E7" s="95"/>
      <c r="F7" s="95"/>
      <c r="G7" s="95"/>
      <c r="H7" s="95"/>
      <c r="I7" s="14"/>
    </row>
    <row r="8" spans="1:13" ht="15" thickBot="1" x14ac:dyDescent="0.35">
      <c r="B8" s="14"/>
      <c r="C8" s="14"/>
      <c r="D8" s="14"/>
      <c r="E8" s="14"/>
      <c r="F8" s="14"/>
      <c r="G8" s="14"/>
      <c r="H8" s="14"/>
      <c r="I8" s="14"/>
    </row>
    <row r="9" spans="1:13" ht="21" x14ac:dyDescent="0.4">
      <c r="C9" s="156" t="s">
        <v>104</v>
      </c>
      <c r="D9" s="157"/>
      <c r="E9" s="14"/>
      <c r="F9" s="14"/>
      <c r="G9" s="156" t="s">
        <v>105</v>
      </c>
      <c r="H9" s="157"/>
      <c r="I9" s="15"/>
      <c r="J9" s="154" t="s">
        <v>106</v>
      </c>
      <c r="K9" s="155"/>
    </row>
    <row r="10" spans="1:13" ht="15.6" x14ac:dyDescent="0.3">
      <c r="A10" s="26" t="s">
        <v>107</v>
      </c>
      <c r="B10" t="str">
        <f>INDEX('DATA VALUES'!$C:$C,MATCH($D10,'DATA VALUES'!$B:$B,0))</f>
        <v>RS</v>
      </c>
      <c r="C10" s="27" t="s">
        <v>3</v>
      </c>
      <c r="D10" s="28" t="s">
        <v>108</v>
      </c>
      <c r="E10" s="93" t="s">
        <v>107</v>
      </c>
      <c r="F10" s="45" t="str">
        <f>INDEX('DATA VALUES'!$AB:$AB,MATCH($H10,'DATA VALUES'!$AA:$AA,0))</f>
        <v>AWA</v>
      </c>
      <c r="G10" s="37" t="s">
        <v>109</v>
      </c>
      <c r="H10" s="28" t="s">
        <v>110</v>
      </c>
      <c r="I10" s="93" t="s">
        <v>107</v>
      </c>
      <c r="J10" s="46" t="s">
        <v>111</v>
      </c>
      <c r="K10" s="24"/>
    </row>
    <row r="11" spans="1:13" ht="6" customHeight="1" x14ac:dyDescent="0.3">
      <c r="C11" s="29"/>
      <c r="D11" s="30"/>
      <c r="E11" s="16"/>
      <c r="F11" s="45"/>
      <c r="G11" s="36"/>
      <c r="H11" s="30"/>
      <c r="I11" s="16"/>
      <c r="J11" s="11"/>
    </row>
    <row r="12" spans="1:13" ht="15.6" x14ac:dyDescent="0.3">
      <c r="A12" s="26" t="s">
        <v>107</v>
      </c>
      <c r="B12" s="14" t="str">
        <f>INDEX('DATA VALUES'!$H:$H,MATCH($D12,'DATA VALUES'!$H:$H,0))</f>
        <v>HeatnotBurn</v>
      </c>
      <c r="C12" s="27" t="s">
        <v>1</v>
      </c>
      <c r="D12" s="28" t="s">
        <v>112</v>
      </c>
      <c r="E12" s="93" t="s">
        <v>107</v>
      </c>
      <c r="F12" s="45" t="str">
        <f>INDEX('DATA VALUES'!$AF:$AF,MATCH($H12,'DATA VALUES'!$AE:$AE,0))</f>
        <v>PRO</v>
      </c>
      <c r="G12" s="38" t="s">
        <v>113</v>
      </c>
      <c r="H12" s="28" t="s">
        <v>114</v>
      </c>
      <c r="I12" s="93" t="s">
        <v>107</v>
      </c>
      <c r="J12" s="46" t="s">
        <v>44</v>
      </c>
      <c r="K12" s="47">
        <v>45383</v>
      </c>
      <c r="L12" s="48" t="s">
        <v>115</v>
      </c>
      <c r="M12" s="26" t="s">
        <v>107</v>
      </c>
    </row>
    <row r="13" spans="1:13" ht="6.75" customHeight="1" x14ac:dyDescent="0.3">
      <c r="C13" s="29"/>
      <c r="D13" s="30"/>
      <c r="E13" s="16"/>
      <c r="F13" s="45"/>
      <c r="G13" s="39"/>
      <c r="H13" s="40"/>
      <c r="I13" s="16"/>
      <c r="J13" s="11"/>
      <c r="M13" s="16"/>
    </row>
    <row r="14" spans="1:13" ht="15.6" x14ac:dyDescent="0.3">
      <c r="A14" s="26" t="s">
        <v>107</v>
      </c>
      <c r="B14" t="str">
        <f>INDEX('DATA VALUES'!$L:$L,MATCH($D14,'DATA VALUES'!$L:$L,0))</f>
        <v>Iluma</v>
      </c>
      <c r="C14" s="27" t="s">
        <v>116</v>
      </c>
      <c r="D14" s="28" t="s">
        <v>117</v>
      </c>
      <c r="E14" s="93" t="s">
        <v>107</v>
      </c>
      <c r="F14" s="45" t="str">
        <f>INDEX('DATA VALUES'!$AI:$AI,MATCH($H14,'DATA VALUES'!$AH:$AH,0))</f>
        <v>MAR</v>
      </c>
      <c r="G14" s="37" t="s">
        <v>118</v>
      </c>
      <c r="H14" s="28" t="s">
        <v>3</v>
      </c>
      <c r="I14" s="93" t="s">
        <v>107</v>
      </c>
      <c r="J14" s="46" t="s">
        <v>119</v>
      </c>
      <c r="K14" s="47">
        <v>45657</v>
      </c>
      <c r="L14" s="48" t="s">
        <v>115</v>
      </c>
      <c r="M14" s="26" t="s">
        <v>107</v>
      </c>
    </row>
    <row r="15" spans="1:13" ht="6" customHeight="1" x14ac:dyDescent="0.3">
      <c r="C15" s="29"/>
      <c r="D15" s="30"/>
      <c r="E15" s="20"/>
      <c r="F15" s="45"/>
      <c r="G15" s="36"/>
      <c r="H15" s="30"/>
      <c r="I15" s="18"/>
    </row>
    <row r="16" spans="1:13" ht="15.6" x14ac:dyDescent="0.3">
      <c r="A16" s="26" t="s">
        <v>107</v>
      </c>
      <c r="B16" t="str">
        <f>INDEX('DATA VALUES'!$P:$P,MATCH($D16,'DATA VALUES'!$O:$O,0))</f>
        <v>DIS</v>
      </c>
      <c r="C16" s="27" t="s">
        <v>5</v>
      </c>
      <c r="D16" s="28" t="s">
        <v>120</v>
      </c>
      <c r="E16" s="93" t="s">
        <v>107</v>
      </c>
      <c r="F16" s="45" t="str">
        <f>INDEX('DATA VALUES'!$AL:$AL,MATCH($H16,'DATA VALUES'!$AK:$AK,0))</f>
        <v>(notset)</v>
      </c>
      <c r="G16" s="38" t="s">
        <v>121</v>
      </c>
      <c r="H16" s="56" t="s">
        <v>122</v>
      </c>
      <c r="I16" s="16"/>
    </row>
    <row r="17" spans="1:9" ht="6.75" customHeight="1" x14ac:dyDescent="0.3">
      <c r="C17" s="29"/>
      <c r="D17" s="30"/>
      <c r="E17" s="20"/>
      <c r="F17" s="45"/>
      <c r="G17" s="36"/>
      <c r="H17" s="41"/>
      <c r="I17" s="18"/>
    </row>
    <row r="18" spans="1:9" ht="15.6" x14ac:dyDescent="0.3">
      <c r="A18" s="26" t="s">
        <v>107</v>
      </c>
      <c r="B18" t="str">
        <f>INDEX('DATA VALUES'!$S:$S,MATCH($D18,'DATA VALUES'!$R:$R,0))</f>
        <v>FY</v>
      </c>
      <c r="C18" s="27" t="s">
        <v>7</v>
      </c>
      <c r="D18" s="28" t="s">
        <v>123</v>
      </c>
      <c r="E18" s="93" t="s">
        <v>107</v>
      </c>
      <c r="F18" s="45" t="str">
        <f>INDEX('DATA VALUES'!$AO:$AO,MATCH($H18,'DATA VALUES'!$AN:$AN,0))</f>
        <v>DISC</v>
      </c>
      <c r="G18" s="37" t="s">
        <v>124</v>
      </c>
      <c r="H18" s="56" t="str">
        <f>INDEX('DATA VALUES'!$AC:$AC,MATCH($H$10,'DATA VALUES'!$AA:$AA,0))</f>
        <v>Discover</v>
      </c>
      <c r="I18" s="16"/>
    </row>
    <row r="19" spans="1:9" ht="6" customHeight="1" thickBot="1" x14ac:dyDescent="0.35">
      <c r="C19" s="29"/>
      <c r="D19" s="30"/>
      <c r="E19" s="19"/>
      <c r="F19" s="19"/>
      <c r="G19" s="42"/>
      <c r="H19" s="43"/>
      <c r="I19" s="16"/>
    </row>
    <row r="20" spans="1:9" ht="18.600000000000001" thickBot="1" x14ac:dyDescent="0.35">
      <c r="A20" s="26" t="s">
        <v>107</v>
      </c>
      <c r="B20">
        <f>INDEX('DATA VALUES'!$V:$V,MATCH($D20,'DATA VALUES'!$U:$U,0))</f>
        <v>24</v>
      </c>
      <c r="C20" s="27" t="s">
        <v>9</v>
      </c>
      <c r="D20" s="28" t="s">
        <v>125</v>
      </c>
      <c r="E20" s="93" t="s">
        <v>107</v>
      </c>
      <c r="F20" s="19"/>
      <c r="G20" s="160" t="str">
        <f>IFERROR(_xlfn.TEXTJOIN("_",TRUE,$F$10:$F$14),"You Must Complete All Required Fields Above")</f>
        <v>AWA_PRO_MAR</v>
      </c>
      <c r="H20" s="161"/>
      <c r="I20" s="129"/>
    </row>
    <row r="21" spans="1:9" ht="7.5" customHeight="1" x14ac:dyDescent="0.3">
      <c r="C21" s="31"/>
      <c r="D21" s="32"/>
      <c r="E21" s="20"/>
      <c r="F21" s="20"/>
      <c r="G21" s="18"/>
      <c r="H21" s="18"/>
      <c r="I21" s="18"/>
    </row>
    <row r="22" spans="1:9" ht="15.6" x14ac:dyDescent="0.3">
      <c r="A22" s="26" t="s">
        <v>107</v>
      </c>
      <c r="B22" t="str">
        <f>INDEX('DATA VALUES'!$Y:$Y,MATCH($D22,'DATA VALUES'!$X:$X,0))</f>
        <v>Global</v>
      </c>
      <c r="C22" s="27" t="s">
        <v>126</v>
      </c>
      <c r="D22" s="28" t="s">
        <v>127</v>
      </c>
      <c r="E22" s="19"/>
      <c r="F22" s="19"/>
      <c r="I22" s="18"/>
    </row>
    <row r="23" spans="1:9" ht="15" thickBot="1" x14ac:dyDescent="0.35">
      <c r="B23" s="14"/>
      <c r="C23" s="33"/>
      <c r="D23" s="32"/>
      <c r="E23" s="20"/>
      <c r="F23" s="20"/>
      <c r="I23" s="18"/>
    </row>
    <row r="24" spans="1:9" ht="31.8" thickBot="1" x14ac:dyDescent="0.45">
      <c r="B24" s="92" t="str">
        <f>SUBSTITUTE(D24,CHAR(32),"")</f>
        <v>Media-parnership-PR</v>
      </c>
      <c r="C24" s="34" t="s">
        <v>128</v>
      </c>
      <c r="D24" s="35" t="s">
        <v>129</v>
      </c>
      <c r="E24" s="19"/>
      <c r="F24" s="19"/>
      <c r="G24" s="156" t="s">
        <v>130</v>
      </c>
      <c r="H24" s="157"/>
      <c r="I24" s="88" t="s">
        <v>131</v>
      </c>
    </row>
    <row r="25" spans="1:9" ht="30" customHeight="1" thickBot="1" x14ac:dyDescent="0.35">
      <c r="B25" s="14"/>
      <c r="C25" s="36"/>
      <c r="D25" s="30"/>
      <c r="E25" s="93" t="s">
        <v>107</v>
      </c>
      <c r="F25" s="26"/>
      <c r="G25" s="158" t="str">
        <f>CONCATENATE($B$10,"_",$B$12,"_",$B$16,"_",$B$22)</f>
        <v>RS_HeatnotBurn_DIS_Global</v>
      </c>
      <c r="H25" s="159"/>
      <c r="I25" s="89" t="str">
        <f>IF(ISERROR(INDEX('DATA VALUES'!$F:$F,MATCH(Advertiser_Name,'DATA VALUES'!$F:$F,0)))=TRUE,"Advertiser NOT in DCM","Advertiser Available")</f>
        <v>Advertiser Available</v>
      </c>
    </row>
    <row r="26" spans="1:9" ht="16.2" thickBot="1" x14ac:dyDescent="0.35">
      <c r="B26" s="14"/>
      <c r="C26" s="27" t="s">
        <v>132</v>
      </c>
      <c r="D26" s="96"/>
      <c r="E26" s="21"/>
      <c r="F26" s="21"/>
      <c r="G26" s="170" t="str">
        <f>IF($I$25="Advertiser NOT in DCM", "Please Add New Advertiser to DCM","")</f>
        <v/>
      </c>
      <c r="H26" s="170"/>
      <c r="I26" s="18"/>
    </row>
    <row r="27" spans="1:9" ht="18.600000000000001" thickBot="1" x14ac:dyDescent="0.35">
      <c r="B27" s="57" t="s">
        <v>133</v>
      </c>
      <c r="C27" s="172" t="str">
        <f>IFERROR(CONCATENATE(B10,"_",B12,"-",B14,"_",B16,"_",B18,"_",B20,"_",B22,"_",B24),"You Must Complete All Required Fields Above")</f>
        <v>RS_HeatnotBurn-Iluma_DIS_FY_24_Global_Media-parnership-PR</v>
      </c>
      <c r="D27" s="161"/>
      <c r="E27" s="21"/>
      <c r="F27" s="21"/>
      <c r="G27" s="171"/>
      <c r="H27" s="171"/>
      <c r="I27" s="18"/>
    </row>
    <row r="28" spans="1:9" x14ac:dyDescent="0.3">
      <c r="B28" s="14"/>
      <c r="C28" s="14"/>
      <c r="D28" s="14"/>
      <c r="E28" s="14"/>
      <c r="F28" s="14"/>
      <c r="I28" s="14"/>
    </row>
    <row r="29" spans="1:9" ht="18.600000000000001" thickBot="1" x14ac:dyDescent="0.4">
      <c r="B29" s="22"/>
      <c r="C29" s="151" t="s">
        <v>76</v>
      </c>
      <c r="D29" s="151"/>
      <c r="E29" s="23"/>
      <c r="F29" s="23"/>
      <c r="G29" s="169" t="s">
        <v>134</v>
      </c>
      <c r="H29" s="169"/>
    </row>
    <row r="30" spans="1:9" x14ac:dyDescent="0.3">
      <c r="B30" s="22"/>
      <c r="C30" s="6"/>
      <c r="D30" s="2" t="s">
        <v>77</v>
      </c>
      <c r="E30" s="23"/>
      <c r="F30" s="23"/>
      <c r="G30" s="162" t="s">
        <v>135</v>
      </c>
      <c r="H30" s="163"/>
    </row>
    <row r="31" spans="1:9" x14ac:dyDescent="0.3">
      <c r="B31" s="22"/>
      <c r="C31" s="7"/>
      <c r="D31" s="2" t="s">
        <v>78</v>
      </c>
      <c r="E31" s="23"/>
      <c r="F31" s="23"/>
      <c r="G31" s="164"/>
      <c r="H31" s="165"/>
    </row>
    <row r="32" spans="1:9" ht="15" thickBot="1" x14ac:dyDescent="0.35">
      <c r="C32" s="2"/>
      <c r="D32" s="2" t="s">
        <v>79</v>
      </c>
      <c r="G32" s="166"/>
      <c r="H32" s="167"/>
    </row>
    <row r="39" spans="9:9" x14ac:dyDescent="0.3">
      <c r="I39" s="3"/>
    </row>
    <row r="40" spans="9:9" ht="18" x14ac:dyDescent="0.35">
      <c r="I40" s="8"/>
    </row>
    <row r="41" spans="9:9" x14ac:dyDescent="0.3">
      <c r="I41" s="9"/>
    </row>
    <row r="42" spans="9:9" x14ac:dyDescent="0.3">
      <c r="I42" s="4"/>
    </row>
    <row r="43" spans="9:9" x14ac:dyDescent="0.3">
      <c r="I43" s="9"/>
    </row>
    <row r="44" spans="9:9" x14ac:dyDescent="0.3">
      <c r="I44" s="4"/>
    </row>
    <row r="45" spans="9:9" x14ac:dyDescent="0.3">
      <c r="I45" s="9"/>
    </row>
    <row r="46" spans="9:9" x14ac:dyDescent="0.3">
      <c r="I46" s="4"/>
    </row>
    <row r="47" spans="9:9" x14ac:dyDescent="0.3">
      <c r="I47" s="9"/>
    </row>
    <row r="48" spans="9:9" x14ac:dyDescent="0.3">
      <c r="I48" s="4"/>
    </row>
    <row r="49" spans="5:9" x14ac:dyDescent="0.3">
      <c r="I49" s="9"/>
    </row>
    <row r="50" spans="5:9" x14ac:dyDescent="0.3">
      <c r="I50" s="9"/>
    </row>
    <row r="51" spans="5:9" x14ac:dyDescent="0.3">
      <c r="I51" s="9"/>
    </row>
    <row r="52" spans="5:9" ht="15.6" x14ac:dyDescent="0.3">
      <c r="I52" s="130"/>
    </row>
    <row r="53" spans="5:9" x14ac:dyDescent="0.3">
      <c r="E53" s="5"/>
      <c r="F53" s="5"/>
      <c r="H53" s="4"/>
      <c r="I53" s="4"/>
    </row>
  </sheetData>
  <dataConsolidate/>
  <mergeCells count="12">
    <mergeCell ref="C29:D29"/>
    <mergeCell ref="E2:H2"/>
    <mergeCell ref="C9:D9"/>
    <mergeCell ref="G9:H9"/>
    <mergeCell ref="G29:H29"/>
    <mergeCell ref="G26:H27"/>
    <mergeCell ref="C27:D27"/>
    <mergeCell ref="J9:K9"/>
    <mergeCell ref="G24:H24"/>
    <mergeCell ref="G25:H25"/>
    <mergeCell ref="G20:H20"/>
    <mergeCell ref="G30:H32"/>
  </mergeCells>
  <conditionalFormatting sqref="C27">
    <cfRule type="containsText" dxfId="21" priority="7" operator="containsText" text="_">
      <formula>NOT(ISERROR(SEARCH("_",C27)))</formula>
    </cfRule>
    <cfRule type="containsText" dxfId="20" priority="8" operator="containsText" text="You must complete all required fields">
      <formula>NOT(ISERROR(SEARCH("You must complete all required fields",C27)))</formula>
    </cfRule>
  </conditionalFormatting>
  <conditionalFormatting sqref="E2:H7">
    <cfRule type="notContainsBlanks" dxfId="19" priority="11">
      <formula>LEN(TRIM(E2))&gt;0</formula>
    </cfRule>
  </conditionalFormatting>
  <conditionalFormatting sqref="G20">
    <cfRule type="containsText" dxfId="18" priority="5" operator="containsText" text="_">
      <formula>NOT(ISERROR(SEARCH("_",G20)))</formula>
    </cfRule>
    <cfRule type="containsText" dxfId="17" priority="6" operator="containsText" text="You must complete all required fields">
      <formula>NOT(ISERROR(SEARCH("You must complete all required fields",G20)))</formula>
    </cfRule>
  </conditionalFormatting>
  <conditionalFormatting sqref="G25:H25">
    <cfRule type="expression" dxfId="16" priority="3">
      <formula>$I$25="Advertiser Available"</formula>
    </cfRule>
  </conditionalFormatting>
  <conditionalFormatting sqref="G26:H27">
    <cfRule type="cellIs" dxfId="15" priority="1" operator="equal">
      <formula>"Please Add New Advertiser to DCM"</formula>
    </cfRule>
  </conditionalFormatting>
  <conditionalFormatting sqref="I25">
    <cfRule type="cellIs" dxfId="14" priority="2" operator="equal">
      <formula>"Advertiser NOT in DCM"</formula>
    </cfRule>
    <cfRule type="cellIs" dxfId="13" priority="4" operator="equal">
      <formula>"Advertiser Available"</formula>
    </cfRule>
  </conditionalFormatting>
  <dataValidations xWindow="573" yWindow="374" count="3">
    <dataValidation type="list" allowBlank="1" showInputMessage="1" showErrorMessage="1" sqref="D19 D17 D11 D13" xr:uid="{82C822B7-8F55-4A5D-8DEC-A619CD8F7A82}">
      <formula1>#REF!</formula1>
    </dataValidation>
    <dataValidation type="custom" allowBlank="1" showInputMessage="1" showErrorMessage="1" promptTitle="CAMPAIGN DESCRIPTION" prompt="The only special charachter allowed is &quot;-&quot; please use &quot;-&quot; if you need to split something out in the free element, spaces will automatically be removed between words." sqref="D24" xr:uid="{8F3A5F40-E0F7-4F93-BFDC-F56CE207717A}">
      <formula1>ISNUMBER(SUMPRODUCT(SEARCH(MID(D24,ROW(INDIRECT("1:"&amp;LEN(D24))),1),"0123456789abcdefghijklmnopqrstuvwxyzABCDEFGHIJKLMNOPQRSTUVWXYZ -")))</formula1>
    </dataValidation>
    <dataValidation type="date" allowBlank="1" showInputMessage="1" showErrorMessage="1" sqref="K12" xr:uid="{626FD563-494B-4766-8499-A5D080D6C174}">
      <formula1>25569</formula1>
      <formula2>73415</formula2>
    </dataValidation>
  </dataValidations>
  <pageMargins left="0.7" right="0.7" top="0.75" bottom="0.75" header="0.3" footer="0.3"/>
  <pageSetup orientation="portrait" r:id="rId1"/>
  <ignoredErrors>
    <ignoredError sqref="H18" unlockedFormula="1"/>
  </ignoredErrors>
  <drawing r:id="rId2"/>
  <extLst>
    <ext xmlns:x14="http://schemas.microsoft.com/office/spreadsheetml/2009/9/main" uri="{CCE6A557-97BC-4b89-ADB6-D9C93CAAB3DF}">
      <x14:dataValidations xmlns:xm="http://schemas.microsoft.com/office/excel/2006/main" xWindow="573" yWindow="374" count="11">
        <x14:dataValidation type="list" allowBlank="1" showInputMessage="1" showErrorMessage="1" xr:uid="{896E76E8-43CA-4394-B4B0-74AF8CF79F8E}">
          <x14:formula1>
            <xm:f>OFFSET('DATA VALUES'!$R$1,1,0,COUNTA('DATA VALUES'!$R:$R)-1,1)</xm:f>
          </x14:formula1>
          <xm:sqref>D18</xm:sqref>
        </x14:dataValidation>
        <x14:dataValidation type="list" allowBlank="1" showInputMessage="1" showErrorMessage="1" xr:uid="{BDDF7F1C-B91E-406A-9F4A-1D1BDC75C8CC}">
          <x14:formula1>
            <xm:f>OFFSET('DATA VALUES'!$U$1,1,0,COUNTA('DATA VALUES'!$U:$U)-1,1)</xm:f>
          </x14:formula1>
          <xm:sqref>D20</xm:sqref>
        </x14:dataValidation>
        <x14:dataValidation type="list" allowBlank="1" showInputMessage="1" showErrorMessage="1" xr:uid="{E5A52B8F-0B46-4D82-B257-F7D11BDDB31E}">
          <x14:formula1>
            <xm:f>OFFSET('DATA VALUES'!$X$1,1,0,COUNTA('DATA VALUES'!$X:$X)-1,1)</xm:f>
          </x14:formula1>
          <xm:sqref>D22</xm:sqref>
        </x14:dataValidation>
        <x14:dataValidation type="list" allowBlank="1" showInputMessage="1" showErrorMessage="1" xr:uid="{14043409-EB15-4713-8FBD-B0D9747982FB}">
          <x14:formula1>
            <xm:f>OFFSET('DATA VALUES'!$AA$1,1,0,COUNTA('DATA VALUES'!$AA:$AA)-1,1)</xm:f>
          </x14:formula1>
          <xm:sqref>H10</xm:sqref>
        </x14:dataValidation>
        <x14:dataValidation type="list" allowBlank="1" showInputMessage="1" showErrorMessage="1" xr:uid="{447E5DF7-5D39-46F6-AF7E-12D8C556B25F}">
          <x14:formula1>
            <xm:f>OFFSET('DATA VALUES'!$AE$1,1,0,COUNTA('DATA VALUES'!$AE:$AE)-1,1)</xm:f>
          </x14:formula1>
          <xm:sqref>H12</xm:sqref>
        </x14:dataValidation>
        <x14:dataValidation type="list" allowBlank="1" showInputMessage="1" showErrorMessage="1" xr:uid="{23113D93-FCC8-4664-A8B4-B86BA4A819E6}">
          <x14:formula1>
            <xm:f>OFFSET('DATA VALUES'!$AH$1,1,0,COUNTA('DATA VALUES'!$AH:$AH)-1,1)</xm:f>
          </x14:formula1>
          <xm:sqref>H14</xm:sqref>
        </x14:dataValidation>
        <x14:dataValidation type="list" allowBlank="1" showInputMessage="1" showErrorMessage="1" xr:uid="{F1BA1823-B8F8-4B77-9497-86673B7CA173}">
          <x14:formula1>
            <xm:f>OFFSET('DATA VALUES'!$AK$1,1,0,COUNTA('DATA VALUES'!$AK:$AK)-1,1)</xm:f>
          </x14:formula1>
          <xm:sqref>H16</xm:sqref>
        </x14:dataValidation>
        <x14:dataValidation type="list" allowBlank="1" showInputMessage="1" showErrorMessage="1" xr:uid="{135B5EF7-EC0A-47F0-B0CA-7B8AEA89A2E0}">
          <x14:formula1>
            <xm:f>OFFSET('DATA VALUES'!$H$1,1,0,COUNTA('DATA VALUES'!$H:$H)-1,1)</xm:f>
          </x14:formula1>
          <xm:sqref>D12</xm:sqref>
        </x14:dataValidation>
        <x14:dataValidation type="list" allowBlank="1" showInputMessage="1" showErrorMessage="1" xr:uid="{25BEC736-D9B1-4F84-8E6B-BAA6F754F5E2}">
          <x14:formula1>
            <xm:f>OFFSET('DATA VALUES'!$K$1,MATCH($D12,'DATA VALUES'!$K:$K,0)-1,1,COUNTIF('DATA VALUES'!$K:$K,$D12),1)</xm:f>
          </x14:formula1>
          <xm:sqref>D14</xm:sqref>
        </x14:dataValidation>
        <x14:dataValidation type="list" allowBlank="1" showInputMessage="1" showErrorMessage="1" xr:uid="{887F3CAE-AF60-4473-89FA-D9BC88CEABD7}">
          <x14:formula1>
            <xm:f>OFFSET('DATA VALUES'!$O1,1,0,COUNTA('DATA VALUES'!$O:$O)-1,1)</xm:f>
          </x14:formula1>
          <xm:sqref>D16</xm:sqref>
        </x14:dataValidation>
        <x14:dataValidation type="list" allowBlank="1" showInputMessage="1" showErrorMessage="1" xr:uid="{DD6EE96D-ACC5-4987-83A3-B895A6EBFF7A}">
          <x14:formula1>
            <xm:f>OFFSET('DATA VALUES'!$B1,1,0,COUNTA('DATA VALUES'!$B:$B)-1,1)</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ECA15-0670-4439-83C6-BC54D35D0376}">
  <sheetPr codeName="Sheet9">
    <tabColor theme="4" tint="-0.499984740745262"/>
  </sheetPr>
  <dimension ref="B4:BN41"/>
  <sheetViews>
    <sheetView showGridLines="0" tabSelected="1" topLeftCell="A3" zoomScale="70" zoomScaleNormal="70" workbookViewId="0">
      <selection activeCell="V33" sqref="V33"/>
    </sheetView>
  </sheetViews>
  <sheetFormatPr defaultColWidth="9.109375" defaultRowHeight="14.4" x14ac:dyDescent="0.3"/>
  <cols>
    <col min="2" max="2" width="8.44140625" bestFit="1" customWidth="1"/>
    <col min="3" max="3" width="26.88671875" customWidth="1"/>
    <col min="4" max="4" width="20.109375" customWidth="1"/>
    <col min="5" max="5" width="16.44140625" customWidth="1"/>
    <col min="6" max="6" width="20.44140625" customWidth="1"/>
    <col min="7" max="7" width="12.88671875" customWidth="1"/>
    <col min="8" max="8" width="19.109375" customWidth="1"/>
    <col min="9" max="9" width="32" customWidth="1"/>
    <col min="10" max="10" width="41.5546875" customWidth="1"/>
    <col min="11" max="11" width="24.109375" customWidth="1"/>
    <col min="12" max="12" width="21.109375" customWidth="1"/>
    <col min="13" max="13" width="17.109375" customWidth="1"/>
    <col min="14" max="14" width="24.109375" customWidth="1"/>
    <col min="15" max="15" width="15.109375" customWidth="1"/>
    <col min="16" max="16" width="9.88671875" customWidth="1"/>
    <col min="17" max="17" width="69.44140625" customWidth="1"/>
    <col min="18" max="18" width="13.44140625" customWidth="1"/>
    <col min="19" max="19" width="16.109375" customWidth="1"/>
    <col min="20" max="20" width="18.88671875" bestFit="1" customWidth="1"/>
    <col min="21" max="21" width="16.88671875" customWidth="1"/>
    <col min="22" max="22" width="80.109375" bestFit="1" customWidth="1"/>
    <col min="23" max="23" width="25.109375" customWidth="1"/>
    <col min="24" max="24" width="29.44140625" hidden="1" customWidth="1"/>
    <col min="25" max="25" width="15.44140625" customWidth="1"/>
    <col min="26" max="26" width="192" hidden="1" customWidth="1"/>
    <col min="27" max="27" width="24.109375" hidden="1" customWidth="1"/>
    <col min="28" max="28" width="147.109375" customWidth="1"/>
    <col min="29" max="29" width="65.44140625" hidden="1" customWidth="1"/>
    <col min="30" max="30" width="13.44140625" hidden="1" customWidth="1"/>
    <col min="31" max="31" width="89.44140625" hidden="1" customWidth="1"/>
    <col min="32" max="32" width="13.44140625" hidden="1" customWidth="1"/>
    <col min="33" max="33" width="113.88671875" hidden="1" customWidth="1"/>
    <col min="34" max="34" width="14.44140625" hidden="1" customWidth="1"/>
    <col min="35" max="35" width="11.44140625" hidden="1" customWidth="1"/>
    <col min="36" max="36" width="56.44140625" hidden="1" customWidth="1"/>
    <col min="37" max="37" width="38.44140625" hidden="1" customWidth="1"/>
    <col min="38" max="38" width="46.44140625" hidden="1" customWidth="1"/>
    <col min="39" max="39" width="39.44140625" hidden="1" customWidth="1"/>
    <col min="40" max="40" width="16.109375" hidden="1" customWidth="1"/>
    <col min="41" max="41" width="255.88671875" style="12" customWidth="1"/>
    <col min="42" max="42" width="32.88671875" bestFit="1" customWidth="1"/>
    <col min="43" max="43" width="7.88671875" customWidth="1"/>
    <col min="44" max="44" width="16.44140625" hidden="1" customWidth="1"/>
    <col min="45" max="45" width="18.44140625" hidden="1" customWidth="1"/>
    <col min="46" max="46" width="10.44140625" hidden="1" customWidth="1"/>
    <col min="47" max="47" width="22" hidden="1" customWidth="1"/>
    <col min="48" max="48" width="22.44140625" hidden="1" customWidth="1"/>
    <col min="49" max="49" width="12.44140625" hidden="1" customWidth="1"/>
    <col min="50" max="50" width="16.109375" hidden="1" customWidth="1"/>
    <col min="51" max="51" width="19.44140625" hidden="1" customWidth="1"/>
    <col min="52" max="52" width="22.44140625" hidden="1" customWidth="1"/>
    <col min="53" max="53" width="8" hidden="1" customWidth="1"/>
    <col min="54" max="54" width="12.44140625" hidden="1" customWidth="1"/>
    <col min="55" max="56" width="24.44140625" hidden="1" customWidth="1"/>
    <col min="57" max="57" width="130.44140625" hidden="1" customWidth="1"/>
    <col min="58" max="58" width="14.44140625" hidden="1" customWidth="1"/>
    <col min="59" max="59" width="20.109375" hidden="1" customWidth="1"/>
    <col min="60" max="60" width="7.44140625" hidden="1" customWidth="1"/>
    <col min="61" max="61" width="4.44140625" hidden="1" customWidth="1"/>
    <col min="62" max="62" width="6.44140625" hidden="1" customWidth="1"/>
    <col min="63" max="63" width="15.44140625" hidden="1" customWidth="1"/>
    <col min="64" max="64" width="25.44140625" hidden="1" customWidth="1"/>
    <col min="65" max="65" width="10.44140625" hidden="1" customWidth="1"/>
    <col min="66" max="66" width="9.109375" hidden="1" customWidth="1"/>
  </cols>
  <sheetData>
    <row r="4" spans="3:25" ht="18" x14ac:dyDescent="0.35">
      <c r="X4" s="15"/>
      <c r="Y4" s="68" t="s">
        <v>76</v>
      </c>
    </row>
    <row r="5" spans="3:25" x14ac:dyDescent="0.3">
      <c r="Y5" s="6"/>
    </row>
    <row r="6" spans="3:25" x14ac:dyDescent="0.3">
      <c r="Y6" s="7"/>
    </row>
    <row r="7" spans="3:25" ht="15" thickBot="1" x14ac:dyDescent="0.35">
      <c r="Y7" s="2"/>
    </row>
    <row r="8" spans="3:25" ht="24" thickBot="1" x14ac:dyDescent="0.45">
      <c r="H8" s="179" t="s">
        <v>136</v>
      </c>
      <c r="I8" s="180"/>
      <c r="J8" s="181"/>
      <c r="K8" s="64"/>
      <c r="L8" s="64"/>
      <c r="M8" s="64"/>
      <c r="N8" s="64"/>
      <c r="O8" s="64"/>
      <c r="P8" s="64"/>
      <c r="Q8" s="64"/>
    </row>
    <row r="9" spans="3:25" ht="15" customHeight="1" x14ac:dyDescent="0.3">
      <c r="H9" s="190" t="str">
        <f>Advertiser_Name</f>
        <v>RS_HeatnotBurn_DIS_Global</v>
      </c>
      <c r="I9" s="191"/>
      <c r="J9" s="192"/>
      <c r="K9" s="64"/>
      <c r="L9" s="64"/>
      <c r="M9" s="64"/>
      <c r="N9" s="64"/>
      <c r="O9" s="64"/>
      <c r="P9" s="64"/>
      <c r="Q9" s="64"/>
    </row>
    <row r="10" spans="3:25" ht="15.75" customHeight="1" thickBot="1" x14ac:dyDescent="0.35">
      <c r="H10" s="193"/>
      <c r="I10" s="194"/>
      <c r="J10" s="195"/>
      <c r="K10" s="64"/>
      <c r="L10" s="64"/>
      <c r="M10" s="64"/>
      <c r="N10" s="64"/>
      <c r="O10" s="64"/>
      <c r="P10" s="64"/>
      <c r="Q10" s="64"/>
    </row>
    <row r="11" spans="3:25" ht="21.6" hidden="1" customHeight="1" thickBot="1" x14ac:dyDescent="0.45">
      <c r="C11" s="182" t="s">
        <v>137</v>
      </c>
      <c r="D11" s="183"/>
      <c r="E11" s="183"/>
      <c r="F11" s="184"/>
      <c r="H11" s="179" t="s">
        <v>138</v>
      </c>
      <c r="I11" s="180"/>
      <c r="J11" s="181"/>
      <c r="K11" s="64"/>
      <c r="L11" s="64"/>
      <c r="M11" s="64"/>
      <c r="N11" s="64"/>
      <c r="O11" s="64"/>
      <c r="P11" s="64"/>
      <c r="Q11" s="64"/>
      <c r="S11" s="90" t="s">
        <v>44</v>
      </c>
      <c r="T11" s="90" t="s">
        <v>119</v>
      </c>
    </row>
    <row r="12" spans="3:25" ht="21" hidden="1" customHeight="1" thickBot="1" x14ac:dyDescent="0.35">
      <c r="C12" s="185"/>
      <c r="D12" s="186"/>
      <c r="E12" s="186"/>
      <c r="F12" s="187"/>
      <c r="H12" s="190" t="str">
        <f>Campaign_Name</f>
        <v>RS_HeatnotBurn-Iluma_DIS_FY_24_Global_Media-parnership-PR</v>
      </c>
      <c r="I12" s="191"/>
      <c r="J12" s="192"/>
      <c r="K12" s="64"/>
      <c r="L12" s="64"/>
      <c r="M12" s="64"/>
      <c r="N12" s="64"/>
      <c r="O12" s="64"/>
      <c r="P12" s="64"/>
      <c r="Q12" s="64"/>
      <c r="S12" s="188">
        <v>46023</v>
      </c>
      <c r="T12" s="188">
        <v>46387</v>
      </c>
    </row>
    <row r="13" spans="3:25" ht="15.75" customHeight="1" thickBot="1" x14ac:dyDescent="0.35">
      <c r="H13" s="193"/>
      <c r="I13" s="194"/>
      <c r="J13" s="195"/>
      <c r="K13" s="64"/>
      <c r="L13" s="64"/>
      <c r="M13" s="64"/>
      <c r="N13" s="64"/>
      <c r="O13" s="64"/>
      <c r="P13" s="64"/>
      <c r="Q13" s="64"/>
      <c r="S13" s="189"/>
      <c r="T13" s="189"/>
    </row>
    <row r="14" spans="3:25" ht="15.75" hidden="1" customHeight="1" x14ac:dyDescent="0.3">
      <c r="C14" s="173" t="s">
        <v>139</v>
      </c>
      <c r="D14" s="174"/>
      <c r="E14" s="175"/>
      <c r="J14" s="64"/>
      <c r="K14" s="64"/>
      <c r="L14" s="64"/>
      <c r="M14" s="64"/>
      <c r="N14" s="64"/>
      <c r="O14" s="64"/>
      <c r="P14" s="64"/>
      <c r="Q14" s="64"/>
      <c r="S14" s="99"/>
      <c r="T14" s="99"/>
    </row>
    <row r="15" spans="3:25" ht="15.75" hidden="1" customHeight="1" thickBot="1" x14ac:dyDescent="0.35">
      <c r="C15" s="176"/>
      <c r="D15" s="177"/>
      <c r="E15" s="178"/>
      <c r="J15" s="64"/>
      <c r="K15" s="64"/>
      <c r="L15" s="64"/>
      <c r="M15" s="64"/>
      <c r="N15" s="64"/>
      <c r="O15" s="64"/>
      <c r="P15" s="64"/>
      <c r="Q15" s="64"/>
      <c r="S15" s="99"/>
      <c r="T15" s="99"/>
    </row>
    <row r="16" spans="3:25" ht="39" hidden="1" customHeight="1" thickBot="1" x14ac:dyDescent="0.35">
      <c r="C16" s="103" t="s">
        <v>140</v>
      </c>
      <c r="D16" s="100" t="s">
        <v>141</v>
      </c>
      <c r="E16" s="100" t="s">
        <v>142</v>
      </c>
      <c r="F16" s="100" t="s">
        <v>143</v>
      </c>
      <c r="G16" s="100" t="s">
        <v>144</v>
      </c>
      <c r="H16" s="100" t="s">
        <v>145</v>
      </c>
      <c r="I16" s="101" t="s">
        <v>146</v>
      </c>
      <c r="J16" s="101" t="s">
        <v>147</v>
      </c>
      <c r="K16" s="64"/>
      <c r="L16" s="64"/>
      <c r="M16" s="64"/>
      <c r="N16" s="64"/>
      <c r="O16" s="64"/>
      <c r="P16" s="64"/>
      <c r="Q16" s="64"/>
      <c r="R16" s="64"/>
      <c r="T16" s="99"/>
      <c r="U16" s="99"/>
    </row>
    <row r="17" spans="3:65" ht="15.75" hidden="1" customHeight="1" x14ac:dyDescent="0.3">
      <c r="C17" s="102" t="s">
        <v>148</v>
      </c>
      <c r="D17" s="110">
        <v>45000000</v>
      </c>
      <c r="E17" s="102"/>
      <c r="F17" s="102"/>
      <c r="G17" s="114">
        <v>1</v>
      </c>
      <c r="H17" s="102" t="s">
        <v>149</v>
      </c>
      <c r="I17" s="102" t="str">
        <f>VLOOKUP(H17,COST_METHOD[#All],2,FALSE)</f>
        <v>CPM</v>
      </c>
      <c r="J17" s="113">
        <f>IF(Table12[[#This Row],[Package Cost Structure]]="CPM",Table12[[#This Row],[Display Impressions (if CPM)]]*Table12[[#This Row],[Rate]]/1000,IF(Table12[[#This Row],[Package Cost Structure]]="CPC",Table12[[#This Row],[Clicks (if CPC)]]*Table12[[#This Row],[Rate]],IF(Table12[[#This Row],[Package Cost Structure]]="CPA",Table12[[#This Row],[Actions / Leads (if CPA)]]*Table12[[#This Row],[Rate]],"-")))</f>
        <v>45000</v>
      </c>
      <c r="K17" s="64"/>
      <c r="L17" s="64"/>
      <c r="M17" s="64"/>
      <c r="N17" s="64"/>
      <c r="O17" s="64"/>
      <c r="P17" s="64"/>
      <c r="Q17" s="64"/>
      <c r="R17" s="64"/>
      <c r="T17" s="99"/>
      <c r="U17" s="99"/>
    </row>
    <row r="18" spans="3:65" ht="15.75" hidden="1" customHeight="1" x14ac:dyDescent="0.3">
      <c r="C18" s="102"/>
      <c r="D18" s="110"/>
      <c r="E18" s="102"/>
      <c r="F18" s="102"/>
      <c r="G18" s="114"/>
      <c r="H18" s="102"/>
      <c r="I18" s="102"/>
      <c r="J18" s="113"/>
      <c r="K18" s="124"/>
      <c r="L18" s="64"/>
      <c r="M18" s="64"/>
      <c r="N18" s="64"/>
      <c r="O18" s="64"/>
      <c r="P18" s="64"/>
      <c r="Q18" s="64"/>
      <c r="R18" s="64"/>
      <c r="T18" s="99"/>
      <c r="U18" s="99"/>
    </row>
    <row r="19" spans="3:65" ht="15.75" hidden="1" customHeight="1" x14ac:dyDescent="0.3">
      <c r="C19" s="102"/>
      <c r="D19" s="110"/>
      <c r="E19" s="102"/>
      <c r="F19" s="102"/>
      <c r="G19" s="114"/>
      <c r="H19" s="102"/>
      <c r="I19" s="102"/>
      <c r="J19" s="113"/>
      <c r="K19" s="64"/>
      <c r="L19" s="64"/>
      <c r="M19" s="64"/>
      <c r="N19" s="64"/>
      <c r="O19" s="64"/>
      <c r="P19" s="64"/>
      <c r="Q19" s="64"/>
      <c r="R19" s="64"/>
      <c r="T19" s="99"/>
      <c r="U19" s="99"/>
    </row>
    <row r="20" spans="3:65" ht="15.75" hidden="1" customHeight="1" x14ac:dyDescent="0.3">
      <c r="C20" s="102"/>
      <c r="D20" s="110"/>
      <c r="E20" s="102"/>
      <c r="F20" s="102"/>
      <c r="G20" s="114"/>
      <c r="H20" s="102"/>
      <c r="I20" s="102"/>
      <c r="J20" s="113"/>
      <c r="K20" s="64"/>
      <c r="L20" s="64"/>
      <c r="M20" s="64"/>
      <c r="N20" s="124"/>
      <c r="O20" s="64"/>
      <c r="P20" s="64"/>
      <c r="Q20" s="64"/>
      <c r="R20" s="64"/>
      <c r="T20" s="99"/>
      <c r="U20" s="99"/>
    </row>
    <row r="21" spans="3:65" ht="15.75" hidden="1" customHeight="1" x14ac:dyDescent="0.3">
      <c r="C21" s="102"/>
      <c r="D21" s="110"/>
      <c r="E21" s="102"/>
      <c r="F21" s="102"/>
      <c r="G21" s="114"/>
      <c r="H21" s="102"/>
      <c r="I21" s="102"/>
      <c r="J21" s="113"/>
      <c r="K21" s="64"/>
      <c r="L21" s="124"/>
      <c r="M21" s="64"/>
      <c r="N21" s="125"/>
      <c r="O21" s="64"/>
      <c r="P21" s="64"/>
      <c r="Q21" s="64"/>
      <c r="R21" s="64"/>
      <c r="T21" s="99"/>
      <c r="U21" s="99"/>
    </row>
    <row r="22" spans="3:65" ht="15.75" hidden="1" customHeight="1" x14ac:dyDescent="0.3">
      <c r="C22" s="102"/>
      <c r="D22" s="110"/>
      <c r="E22" s="102"/>
      <c r="F22" s="102"/>
      <c r="G22" s="114"/>
      <c r="H22" s="102"/>
      <c r="I22" s="102"/>
      <c r="J22" s="113"/>
      <c r="K22" s="64"/>
      <c r="L22" s="64"/>
      <c r="M22" s="64"/>
      <c r="N22" s="64"/>
      <c r="O22" s="64"/>
      <c r="P22" s="64"/>
      <c r="Q22" s="64"/>
      <c r="R22" s="64"/>
      <c r="T22" s="99"/>
      <c r="U22" s="99"/>
    </row>
    <row r="23" spans="3:65" ht="15.75" hidden="1" customHeight="1" x14ac:dyDescent="0.3">
      <c r="C23" s="102"/>
      <c r="D23" s="102"/>
      <c r="E23" s="102"/>
      <c r="F23" s="102"/>
      <c r="G23" s="113"/>
      <c r="H23" s="102"/>
      <c r="I23" s="102"/>
      <c r="J23" s="113"/>
      <c r="K23" s="64"/>
      <c r="L23" s="64"/>
      <c r="M23" s="64"/>
      <c r="N23" s="64"/>
      <c r="O23" s="64"/>
      <c r="P23" s="64"/>
      <c r="Q23" s="64"/>
      <c r="R23" s="64"/>
      <c r="T23" s="99"/>
      <c r="U23" s="99"/>
    </row>
    <row r="24" spans="3:65" ht="15.75" hidden="1" customHeight="1" x14ac:dyDescent="0.3">
      <c r="C24" s="102"/>
      <c r="D24" s="102"/>
      <c r="E24" s="102"/>
      <c r="F24" s="102"/>
      <c r="G24" s="113"/>
      <c r="H24" s="102"/>
      <c r="I24" s="102"/>
      <c r="J24" s="113"/>
      <c r="K24" s="64"/>
      <c r="L24" s="124"/>
      <c r="M24" s="64"/>
      <c r="N24" s="64"/>
      <c r="O24" s="64"/>
      <c r="P24" s="64"/>
      <c r="Q24" s="64"/>
      <c r="R24" s="64"/>
      <c r="T24" s="99"/>
      <c r="U24" s="99"/>
    </row>
    <row r="25" spans="3:65" ht="15.75" hidden="1" customHeight="1" x14ac:dyDescent="0.3">
      <c r="C25" s="102"/>
      <c r="D25" s="102"/>
      <c r="E25" s="102"/>
      <c r="F25" s="102"/>
      <c r="G25" s="113"/>
      <c r="H25" s="102"/>
      <c r="I25" s="102"/>
      <c r="J25" s="113"/>
      <c r="K25" s="64"/>
      <c r="L25" s="64"/>
      <c r="M25" s="64"/>
      <c r="N25" s="64"/>
      <c r="O25" s="64"/>
      <c r="P25" s="64"/>
      <c r="Q25" s="64"/>
      <c r="R25" s="64"/>
      <c r="T25" s="99"/>
      <c r="U25" s="99"/>
    </row>
    <row r="26" spans="3:65" ht="15.75" hidden="1" customHeight="1" x14ac:dyDescent="0.3">
      <c r="C26" s="102"/>
      <c r="D26" s="102"/>
      <c r="E26" s="102"/>
      <c r="F26" s="102"/>
      <c r="G26" s="113"/>
      <c r="H26" s="102"/>
      <c r="I26" s="102"/>
      <c r="J26" s="113"/>
      <c r="K26" s="64"/>
      <c r="L26" s="64"/>
      <c r="M26" s="64"/>
      <c r="N26" s="64"/>
      <c r="O26" s="64"/>
      <c r="P26" s="64"/>
      <c r="Q26" s="64"/>
      <c r="R26" s="64"/>
      <c r="T26" s="99"/>
      <c r="U26" s="99"/>
    </row>
    <row r="27" spans="3:65" ht="15.75" hidden="1" customHeight="1" x14ac:dyDescent="0.3">
      <c r="C27" s="102"/>
      <c r="D27" s="102"/>
      <c r="E27" s="102"/>
      <c r="F27" s="102"/>
      <c r="G27" s="113"/>
      <c r="H27" s="102"/>
      <c r="I27" s="102"/>
      <c r="J27" s="113"/>
      <c r="K27" s="64"/>
      <c r="L27" s="64"/>
      <c r="M27" s="64"/>
      <c r="N27" s="64"/>
      <c r="O27" s="64"/>
      <c r="P27" s="64"/>
      <c r="Q27" s="64"/>
      <c r="R27" s="64"/>
      <c r="T27" s="99"/>
      <c r="U27" s="99"/>
    </row>
    <row r="28" spans="3:65" ht="15.75" hidden="1" customHeight="1" x14ac:dyDescent="0.3">
      <c r="C28" s="102"/>
      <c r="D28" s="102"/>
      <c r="E28" s="102"/>
      <c r="F28" s="102"/>
      <c r="G28" s="113"/>
      <c r="H28" s="102"/>
      <c r="I28" s="102"/>
      <c r="J28" s="113"/>
      <c r="K28" s="64"/>
      <c r="L28" s="64"/>
      <c r="M28" s="64"/>
      <c r="N28" s="64"/>
      <c r="O28" s="64"/>
      <c r="P28" s="64"/>
      <c r="Q28" s="64"/>
      <c r="R28" s="64"/>
      <c r="T28" s="99"/>
      <c r="U28" s="99"/>
    </row>
    <row r="29" spans="3:65" ht="15" thickBot="1" x14ac:dyDescent="0.35"/>
    <row r="30" spans="3:65" ht="47.4" thickBot="1" x14ac:dyDescent="0.35">
      <c r="C30" s="116" t="s">
        <v>150</v>
      </c>
      <c r="D30" s="111" t="s">
        <v>18</v>
      </c>
      <c r="E30" s="111" t="s">
        <v>151</v>
      </c>
      <c r="F30" s="111" t="s">
        <v>22</v>
      </c>
      <c r="G30" s="111" t="s">
        <v>152</v>
      </c>
      <c r="H30" s="111" t="s">
        <v>26</v>
      </c>
      <c r="I30" s="111" t="s">
        <v>28</v>
      </c>
      <c r="J30" s="111" t="s">
        <v>30</v>
      </c>
      <c r="K30" s="111" t="s">
        <v>32</v>
      </c>
      <c r="L30" s="111" t="s">
        <v>34</v>
      </c>
      <c r="M30" s="111" t="s">
        <v>153</v>
      </c>
      <c r="N30" s="111" t="s">
        <v>154</v>
      </c>
      <c r="O30" s="111" t="s">
        <v>155</v>
      </c>
      <c r="P30" s="117" t="s">
        <v>156</v>
      </c>
      <c r="Q30" s="111" t="s">
        <v>36</v>
      </c>
      <c r="R30" s="111" t="s">
        <v>38</v>
      </c>
      <c r="S30" s="111" t="s">
        <v>40</v>
      </c>
      <c r="T30" s="111" t="s">
        <v>157</v>
      </c>
      <c r="U30" s="111" t="s">
        <v>119</v>
      </c>
      <c r="V30" s="118" t="s">
        <v>158</v>
      </c>
      <c r="W30" s="112" t="s">
        <v>48</v>
      </c>
      <c r="X30" s="112" t="s">
        <v>159</v>
      </c>
      <c r="Y30" s="112" t="s">
        <v>54</v>
      </c>
      <c r="Z30" s="98" t="s">
        <v>160</v>
      </c>
      <c r="AA30" s="97" t="s">
        <v>161</v>
      </c>
      <c r="AB30" s="119" t="s">
        <v>162</v>
      </c>
      <c r="AC30" s="54" t="s">
        <v>163</v>
      </c>
      <c r="AD30" s="49" t="s">
        <v>164</v>
      </c>
      <c r="AE30" s="52" t="s">
        <v>165</v>
      </c>
      <c r="AF30" s="50" t="s">
        <v>166</v>
      </c>
      <c r="AG30" s="52" t="s">
        <v>167</v>
      </c>
      <c r="AH30" s="58" t="s">
        <v>168</v>
      </c>
      <c r="AI30" s="120" t="s">
        <v>169</v>
      </c>
      <c r="AJ30" s="121" t="s">
        <v>170</v>
      </c>
      <c r="AK30" s="60" t="s">
        <v>171</v>
      </c>
      <c r="AL30" s="60" t="s">
        <v>172</v>
      </c>
      <c r="AM30" s="60" t="s">
        <v>173</v>
      </c>
      <c r="AN30" s="60" t="s">
        <v>174</v>
      </c>
      <c r="AO30" s="126" t="s">
        <v>175</v>
      </c>
      <c r="AP30" s="61" t="s">
        <v>176</v>
      </c>
      <c r="AS30" s="75" t="s">
        <v>177</v>
      </c>
      <c r="AT30" s="75" t="s">
        <v>178</v>
      </c>
      <c r="AU30" s="75" t="s">
        <v>179</v>
      </c>
      <c r="AV30" s="75" t="s">
        <v>180</v>
      </c>
      <c r="AW30" s="75" t="s">
        <v>181</v>
      </c>
      <c r="AX30" s="75" t="s">
        <v>182</v>
      </c>
      <c r="AY30" s="75" t="s">
        <v>183</v>
      </c>
      <c r="AZ30" s="75" t="s">
        <v>184</v>
      </c>
      <c r="BA30" s="75" t="s">
        <v>153</v>
      </c>
      <c r="BB30" s="105" t="s">
        <v>185</v>
      </c>
      <c r="BC30" s="105" t="s">
        <v>186</v>
      </c>
      <c r="BD30" s="105" t="s">
        <v>187</v>
      </c>
      <c r="BE30" s="105" t="s">
        <v>188</v>
      </c>
      <c r="BF30" s="106" t="s">
        <v>42</v>
      </c>
      <c r="BG30" s="107" t="s">
        <v>189</v>
      </c>
      <c r="BH30" s="107" t="s">
        <v>190</v>
      </c>
      <c r="BI30" s="107" t="s">
        <v>191</v>
      </c>
      <c r="BJ30" s="107" t="s">
        <v>144</v>
      </c>
      <c r="BK30" s="107" t="s">
        <v>192</v>
      </c>
      <c r="BL30" s="107" t="s">
        <v>192</v>
      </c>
      <c r="BM30" s="108" t="s">
        <v>147</v>
      </c>
    </row>
    <row r="31" spans="3:65" ht="31.35" customHeight="1" x14ac:dyDescent="0.3">
      <c r="C31" s="144" t="s">
        <v>1529</v>
      </c>
      <c r="D31" s="131" t="s">
        <v>193</v>
      </c>
      <c r="E31" s="131" t="s">
        <v>194</v>
      </c>
      <c r="F31" s="131" t="s">
        <v>114</v>
      </c>
      <c r="G31" s="131" t="s">
        <v>195</v>
      </c>
      <c r="H31" s="115" t="s">
        <v>196</v>
      </c>
      <c r="I31" s="131" t="s">
        <v>197</v>
      </c>
      <c r="J31" s="131" t="s">
        <v>198</v>
      </c>
      <c r="K31" s="131" t="s">
        <v>199</v>
      </c>
      <c r="L31" s="115" t="s">
        <v>200</v>
      </c>
      <c r="M31" s="115" t="s">
        <v>197</v>
      </c>
      <c r="N31" s="115" t="s">
        <v>201</v>
      </c>
      <c r="O31" s="115" t="s">
        <v>202</v>
      </c>
      <c r="P31" s="115" t="s">
        <v>203</v>
      </c>
      <c r="Q31" s="143" t="s">
        <v>1528</v>
      </c>
      <c r="R31" s="131" t="s">
        <v>204</v>
      </c>
      <c r="S31" s="131" t="s">
        <v>122</v>
      </c>
      <c r="T31" s="132">
        <v>46023</v>
      </c>
      <c r="U31" s="132">
        <v>46387</v>
      </c>
      <c r="V31" s="145" t="s">
        <v>1527</v>
      </c>
      <c r="W31" s="115" t="s">
        <v>205</v>
      </c>
      <c r="X31" s="104"/>
      <c r="Y31" s="133" t="s">
        <v>206</v>
      </c>
      <c r="Z31" s="109" t="str">
        <f>IF(OR(ISBLANK(VLOOKUP(Table24[[#This Row],[Packages]],C:J,5)),ISBLANK(VLOOKUP(Table24[[#This Row],[Packages]],C:J,6)),ISBLANK(Table24[[#This Row],[Packages]]),ISBLANK(Table24[[#This Row],[Creative Brand Asset]]),ISBLANK(Table24[[#This Row],[Age Gate AD]]),NOT(IFERROR(VLOOKUP(Table24[[#This Row],[Packages]],C:J,8,FALSE)&gt;0,FALSE))),
"-",CONCATENATE(C31,"_",AS31,"_",AT31,"_",AU31,"_",H31,"_",VLOOKUP(Table24[[#This Row],[Packages]],C:I,7,FALSE),"_",AV31,"_",BE31))</f>
        <v>stil.kurir.rs_ROS_Custom_PRO_N/A_CPM_ALL_IQA|LPG|NONDCO|SS|BRAWR|Local|NA|No|TereaBlue</v>
      </c>
      <c r="AA31" s="122" t="s">
        <v>148</v>
      </c>
      <c r="AB31" s="123" t="str">
        <f t="shared" ref="AB31:AB41" si="0">IF(OR(($Z31="-"),$AA31=""), "All DCM detail columns and cost info MUST be completed", $Z31)</f>
        <v>stil.kurir.rs_ROS_Custom_PRO_N/A_CPM_ALL_IQA|LPG|NONDCO|SS|BRAWR|Local|NA|No|TereaBlue</v>
      </c>
      <c r="AC31" s="51" t="str">
        <f>CONCATENATE("utm_b=",SUBSTITUTE('CAMPAIGN Name'!$D$12," ",""),"&amp;utm_c=",'CAMPAIGN Name'!$B$10,"&amp;utm_ptid=",'CAMPAIGN Name'!$F$14)</f>
        <v>utm_b=HeatnotBurn&amp;utm_c=RS&amp;utm_ptid=MAR</v>
      </c>
      <c r="AD31" s="55">
        <f t="shared" ref="AD31:AD33" si="1">LEN(AC31)</f>
        <v>39</v>
      </c>
      <c r="AE31" s="51" t="str">
        <f>CONCATENATE("&amp;utm_id=",'CAMPAIGN Name'!$B$27,"&amp;utm_pid=",CONCATENATE('CAMPAIGN Name'!$F$10,"_",'CAMPAIGN Name'!$F$18),IF(Q31="(notset)","",CONCATENATE("&amp;utm_l=",R31,"&amp;utm_stid=",'CAMPAIGN Name'!$F$12,"&amp;utm_cgid=",'CAMPAIGN Name'!$F$16,IF(S31="(notset)","",CONCATENATE("&amp;utm_pb=",INDEX('DATA VALUES'!$BN:$BN,MATCH(S31,'DATA VALUES'!$BM:$BM,0)))))))</f>
        <v>&amp;utm_id=%ebuy!&amp;utm_pid=AWA_DISC&amp;utm_l=sr-sp&amp;utm_stid=PRO&amp;utm_cgid=(notset)</v>
      </c>
      <c r="AF31" s="55">
        <f t="shared" ref="AF31:AF33" si="2">LEN(AE31)</f>
        <v>74</v>
      </c>
      <c r="AG31" s="51" t="str">
        <f t="shared" ref="AG31:AG38" si="3">CONCATENATE("&amp;utm_content=",SUBSTITUTE(SUBSTITUTE(AM31,CHAR(32),""),"&amp;","and"),"&amp;utm_p=",CONCATENATE(SUBSTITUTE(AS31,CHAR(32),""),"_",LOWER(SUBSTITUTE(SUBSTITUTE(AL31,CHAR(32),""),"&amp;","and"))))</f>
        <v>&amp;utm_content=Custom_N/A_sr-sp&amp;utm_p=ROS_stil.kurir.rs_iqa|lpg|nondco|ss|brawr|local|na|no|tereablue</v>
      </c>
      <c r="AH31" s="55">
        <f t="shared" ref="AH31:AH33" si="4">LEN(AG31)</f>
        <v>99</v>
      </c>
      <c r="AI31" s="51" t="str">
        <f>'CAMPAIGN Name'!$B$27</f>
        <v>%ebuy!</v>
      </c>
      <c r="AJ31" s="51" t="str">
        <f>CONCATENATE(AI31,"-",'CAMPAIGN Name'!$C$27)</f>
        <v>%ebuy!-RS_HeatnotBurn-Iluma_DIS_FY_24_Global_Media-parnership-PR</v>
      </c>
      <c r="AK31" s="59" t="str">
        <f>LOWER(SUBSTITUTE('CAMPAIGN Name'!$D$16,CHAR(32),""))</f>
        <v>paiddisplayandvideo</v>
      </c>
      <c r="AL31" s="59" t="str">
        <f t="shared" ref="AL31" si="5">CONCATENATE(SUBSTITUTE(SUBSTITUTE(LOWER(C31),CHAR(32),""),"&amp;","and"),"_",LOWER(SUBSTITUTE(SUBSTITUTE(BE31,CHAR(32),""),"&amp;","and")))</f>
        <v>stil.kurir.rs_iqa|lpg|nondco|ss|brawr|local|na|no|tereablue</v>
      </c>
      <c r="AM31" s="59" t="str">
        <f t="shared" ref="AM31:AM33" si="6">CONCATENATE(SUBSTITUTE(E31,CHAR(32),""),"_",H31,"_",R31,IF(X31="","",CONCATENATE("_",SUBSTITUTE(SUBSTITUTE(X31,CHAR(32),""),"&amp;","and"))))</f>
        <v>Custom_N/A_sr-sp</v>
      </c>
      <c r="AN31" s="127"/>
      <c r="AO31" s="128" t="str">
        <f t="shared" ref="AO31:AO33" si="7">IFERROR(CONCATENATE(V31,IF(COUNT(FIND("?",V31))&gt;0,"&amp;","?"),"utm_campaign=",AJ31,"&amp;utm_source=",AL31,"&amp;utm_medium=",AK31,"&amp;",AC31,AE31,AG31),"")</f>
        <v>https://rs.iqos.com/sr?utm_campaign=%ebuy!-RS_HeatnotBurn-Iluma_DIS_FY_24_Global_Media-parnership-PR&amp;utm_source=stil.kurir.rs_iqa|lpg|nondco|ss|brawr|local|na|no|tereablue&amp;utm_medium=paiddisplayandvideo&amp;utm_b=HeatnotBurn&amp;utm_c=RS&amp;utm_ptid=MAR&amp;utm_id=%ebuy!&amp;utm_pid=AWA_DISC&amp;utm_l=sr-sp&amp;utm_stid=PRO&amp;utm_cgid=(notset)&amp;utm_content=Custom_N/A_sr-sp&amp;utm_p=ROS_stil.kurir.rs_iqa|lpg|nondco|ss|brawr|local|na|no|tereablue</v>
      </c>
      <c r="AP31" s="62"/>
      <c r="AS31" s="131" t="str">
        <f>INDEX('DATA VALUES'!$AR:$AR,MATCH($D31,'DATA VALUES'!$AQ:$AQ,0))</f>
        <v>ROS</v>
      </c>
      <c r="AT31" s="131" t="str">
        <f>INDEX('DATA VALUES'!$AU:$AU,MATCH($E31,'DATA VALUES'!$AT:$AT,0))</f>
        <v>Custom</v>
      </c>
      <c r="AU31" s="131" t="str">
        <f>INDEX('DATA VALUES'!$AX:$AX,MATCH($F31,'DATA VALUES'!$AW:$AW,0))</f>
        <v>PRO</v>
      </c>
      <c r="AV31" s="131" t="str">
        <f>IF(AU31="","",INDEX('DATA VALUES'!$BA:$BA,MATCH($G31,'DATA VALUES'!$AZ:$AZ,0)))</f>
        <v>ALL</v>
      </c>
      <c r="AW31" s="134" t="str">
        <f>IF(AV31="","",INDEX('DATA VALUES'!$BF:$BF,MATCH($I31,'DATA VALUES'!$BE:$BE,0)))</f>
        <v>IQA</v>
      </c>
      <c r="AX31" s="135" t="str">
        <f>IF(AW31="","",INDEX('DATA VALUES'!$BI:$BI,MATCH($J31,'DATA VALUES'!$BH:$BH,0)))</f>
        <v>LPG</v>
      </c>
      <c r="AY31" s="135" t="str">
        <f>IF(AX31="","",INDEX('DATA VALUES'!$BT:$BT,MATCH($K31,'DATA VALUES'!$BS:$BS,0)))</f>
        <v>NONDCO</v>
      </c>
      <c r="AZ31" s="135" t="str">
        <f>IF(AY31="","",INDEX('DATA VALUES'!$BW:$BW,MATCH($L31,'DATA VALUES'!$BV:$BV,0)))</f>
        <v>SS</v>
      </c>
      <c r="BA31" s="135" t="str">
        <f>IF(AZ31="","",INDEX('DATA VALUES'!$CD:$CD,MATCH($M31,'DATA VALUES'!$CC:$CC,0)))</f>
        <v>BRAWR</v>
      </c>
      <c r="BB31" s="136" t="str">
        <f>Table24[[#This Row],[Asset location ]]</f>
        <v>Local</v>
      </c>
      <c r="BC31" s="136" t="str">
        <f>Table24[[#This Row],[Creative Brand Asset]]</f>
        <v>NA</v>
      </c>
      <c r="BD31" s="136" t="str">
        <f>Table24[[#This Row],[Age Gate AD]]</f>
        <v>No</v>
      </c>
      <c r="BE31" s="137" t="str">
        <f>CONCATENATE(AW31,"|",AX31,"|",AY31,"|",AZ31,"|",BA31,"|",BB31,"|",BC31,"|",BD31,"|")&amp;SUBSTITUTE(Table24[[#This Row],[Free Element]],CHAR(32),"")</f>
        <v>IQA|LPG|NONDCO|SS|BRAWR|Local|NA|No|TereaBlue</v>
      </c>
      <c r="BF31" s="104" t="str">
        <f>IFERROR(IF(LEN(_xlfn.TEXTJOIN("",FALSE,#REF!))&gt;1,
IF(#REF!="","ERROR",""),""),"")</f>
        <v/>
      </c>
      <c r="BG31" s="104" t="str">
        <f>IFERROR(IF(LEN(_xlfn.TEXTJOIN("",FALSE,#REF!))&gt;1,
IF(AND(#REF!="CPM",#REF!=""),"ERROR",""),""),"")</f>
        <v/>
      </c>
      <c r="BH31" s="104" t="str">
        <f>IFERROR(IF(LEN(_xlfn.TEXTJOIN("",FALSE,#REF!))&gt;1,
IF(AND(#REF!="CPC",#REF!=""),"ERROR",""),""),"")</f>
        <v/>
      </c>
      <c r="BI31" s="104" t="str">
        <f>IFERROR(IF(LEN(_xlfn.TEXTJOIN("",FALSE,#REF!))&gt;1,
IF(AND(#REF!="CPA",#REF!=""),"ERROR",""),""),"")</f>
        <v/>
      </c>
      <c r="BJ31" s="104" t="str">
        <f>IFERROR(IF(LEN(_xlfn.TEXTJOIN("",FALSE,#REF!))&gt;1,
IF(#REF!="","ERROR",""),""),"")</f>
        <v/>
      </c>
      <c r="BK31" s="104" t="str">
        <f>IFERROR(IF(LEN(_xlfn.TEXTJOIN("",FALSE,#REF!))&gt;1,
IF(#REF!="","ERROR",""),""),"")</f>
        <v/>
      </c>
      <c r="BL31" s="104" t="str">
        <f>IFERROR(IF(LEN(_xlfn.TEXTJOIN("",FALSE,#REF!))&gt;1,
IF(#REF!="","ERROR",""),""),"")</f>
        <v/>
      </c>
      <c r="BM31" s="104" t="str">
        <f>IFERROR(IF(LEN(_xlfn.TEXTJOIN("",FALSE,#REF!))&gt;1,
IF(#REF!="","ERROR",""),""),"")</f>
        <v/>
      </c>
    </row>
    <row r="32" spans="3:65" ht="31.35" customHeight="1" x14ac:dyDescent="0.3">
      <c r="C32" s="144" t="s">
        <v>1530</v>
      </c>
      <c r="D32" s="131" t="s">
        <v>193</v>
      </c>
      <c r="E32" s="131" t="s">
        <v>194</v>
      </c>
      <c r="F32" s="131" t="s">
        <v>114</v>
      </c>
      <c r="G32" s="131" t="s">
        <v>195</v>
      </c>
      <c r="H32" s="115" t="s">
        <v>196</v>
      </c>
      <c r="I32" s="131" t="s">
        <v>197</v>
      </c>
      <c r="J32" s="131" t="s">
        <v>198</v>
      </c>
      <c r="K32" s="131" t="s">
        <v>199</v>
      </c>
      <c r="L32" s="115" t="s">
        <v>200</v>
      </c>
      <c r="M32" s="115" t="s">
        <v>197</v>
      </c>
      <c r="N32" s="115" t="s">
        <v>201</v>
      </c>
      <c r="O32" s="115" t="s">
        <v>202</v>
      </c>
      <c r="P32" s="115" t="s">
        <v>203</v>
      </c>
      <c r="Q32" s="143" t="s">
        <v>1528</v>
      </c>
      <c r="R32" s="131" t="s">
        <v>204</v>
      </c>
      <c r="S32" s="131" t="s">
        <v>122</v>
      </c>
      <c r="T32" s="132">
        <v>46023</v>
      </c>
      <c r="U32" s="132">
        <v>46387</v>
      </c>
      <c r="V32" s="145" t="s">
        <v>1527</v>
      </c>
      <c r="W32" s="115" t="s">
        <v>205</v>
      </c>
      <c r="X32" s="104"/>
      <c r="Y32" s="133" t="s">
        <v>206</v>
      </c>
      <c r="Z32" s="109" t="str">
        <f>IF(OR(ISBLANK(VLOOKUP(Table24[[#This Row],[Packages]],C:J,5)),ISBLANK(VLOOKUP(Table24[[#This Row],[Packages]],C:J,6)),ISBLANK(Table24[[#This Row],[Packages]]),ISBLANK(Table24[[#This Row],[Creative Brand Asset]]),ISBLANK(Table24[[#This Row],[Age Gate AD]]),NOT(IFERROR(VLOOKUP(Table24[[#This Row],[Packages]],C:J,8,FALSE)&gt;0,FALSE))),
"-",CONCATENATE(C32,"_",AS32,"_",AT32,"_",AU32,"_",H32,"_",VLOOKUP(Table24[[#This Row],[Packages]],C:I,7,FALSE),"_",AV32,"_",BE32))</f>
        <v>lepaisrecna.mondo.rs_ROS_Custom_PRO_N/A_CPM_ALL_IQA|LPG|NONDCO|SS|BRAWR|Local|NA|No|TereaBlue</v>
      </c>
      <c r="AA32" s="122" t="s">
        <v>148</v>
      </c>
      <c r="AB32" s="123" t="str">
        <f t="shared" si="0"/>
        <v>lepaisrecna.mondo.rs_ROS_Custom_PRO_N/A_CPM_ALL_IQA|LPG|NONDCO|SS|BRAWR|Local|NA|No|TereaBlue</v>
      </c>
      <c r="AC32" s="51" t="str">
        <f>CONCATENATE("utm_b=",SUBSTITUTE('CAMPAIGN Name'!$D$12," ",""),"&amp;utm_c=",'CAMPAIGN Name'!$B$10,"&amp;utm_ptid=",'CAMPAIGN Name'!$F$14)</f>
        <v>utm_b=HeatnotBurn&amp;utm_c=RS&amp;utm_ptid=MAR</v>
      </c>
      <c r="AD32" s="55">
        <f t="shared" si="1"/>
        <v>39</v>
      </c>
      <c r="AE32" s="51" t="str">
        <f>CONCATENATE("&amp;utm_id=",'CAMPAIGN Name'!$B$27,"&amp;utm_pid=",CONCATENATE('CAMPAIGN Name'!$F$10,"_",'CAMPAIGN Name'!$F$18),IF(Q32="(notset)","",CONCATENATE("&amp;utm_l=",R32,"&amp;utm_stid=",'CAMPAIGN Name'!$F$12,"&amp;utm_cgid=",'CAMPAIGN Name'!$F$16,IF(S32="(notset)","",CONCATENATE("&amp;utm_pb=",INDEX('DATA VALUES'!$BN:$BN,MATCH(S32,'DATA VALUES'!$BM:$BM,0)))))))</f>
        <v>&amp;utm_id=%ebuy!&amp;utm_pid=AWA_DISC&amp;utm_l=sr-sp&amp;utm_stid=PRO&amp;utm_cgid=(notset)</v>
      </c>
      <c r="AF32" s="55">
        <f t="shared" si="2"/>
        <v>74</v>
      </c>
      <c r="AG32" s="51" t="str">
        <f t="shared" si="3"/>
        <v>&amp;utm_content=Custom_N/A_sr-sp&amp;utm_p=ROS_lepaisrecna.mondo.rs_iqa|lpg|nondco|ss|brawr|local|na|no|tereablue</v>
      </c>
      <c r="AH32" s="55">
        <f t="shared" si="4"/>
        <v>106</v>
      </c>
      <c r="AI32" s="51" t="str">
        <f>'CAMPAIGN Name'!$B$27</f>
        <v>%ebuy!</v>
      </c>
      <c r="AJ32" s="51" t="str">
        <f>CONCATENATE(AI32,"-",'CAMPAIGN Name'!$C$27)</f>
        <v>%ebuy!-RS_HeatnotBurn-Iluma_DIS_FY_24_Global_Media-parnership-PR</v>
      </c>
      <c r="AK32" s="59" t="str">
        <f>LOWER(SUBSTITUTE('CAMPAIGN Name'!$D$16,CHAR(32),""))</f>
        <v>paiddisplayandvideo</v>
      </c>
      <c r="AL32" s="59" t="str">
        <f>CONCATENATE(SUBSTITUTE(SUBSTITUTE(LOWER(C32),CHAR(32),""),"&amp;","and"),"_",LOWER(SUBSTITUTE(SUBSTITUTE(BE32,CHAR(32),""),"&amp;","and")))</f>
        <v>lepaisrecna.mondo.rs_iqa|lpg|nondco|ss|brawr|local|na|no|tereablue</v>
      </c>
      <c r="AM32" s="59" t="str">
        <f t="shared" si="6"/>
        <v>Custom_N/A_sr-sp</v>
      </c>
      <c r="AN32" s="127"/>
      <c r="AO32" s="128" t="str">
        <f t="shared" si="7"/>
        <v>https://rs.iqos.com/sr?utm_campaign=%ebuy!-RS_HeatnotBurn-Iluma_DIS_FY_24_Global_Media-parnership-PR&amp;utm_source=lepaisrecna.mondo.rs_iqa|lpg|nondco|ss|brawr|local|na|no|tereablue&amp;utm_medium=paiddisplayandvideo&amp;utm_b=HeatnotBurn&amp;utm_c=RS&amp;utm_ptid=MAR&amp;utm_id=%ebuy!&amp;utm_pid=AWA_DISC&amp;utm_l=sr-sp&amp;utm_stid=PRO&amp;utm_cgid=(notset)&amp;utm_content=Custom_N/A_sr-sp&amp;utm_p=ROS_lepaisrecna.mondo.rs_iqa|lpg|nondco|ss|brawr|local|na|no|tereablue</v>
      </c>
      <c r="AP32" s="62"/>
      <c r="AS32" s="131" t="str">
        <f>INDEX('DATA VALUES'!$AR:$AR,MATCH($D32,'DATA VALUES'!$AQ:$AQ,0))</f>
        <v>ROS</v>
      </c>
      <c r="AT32" s="131" t="str">
        <f>INDEX('DATA VALUES'!$AU:$AU,MATCH($E32,'DATA VALUES'!$AT:$AT,0))</f>
        <v>Custom</v>
      </c>
      <c r="AU32" s="131" t="str">
        <f>INDEX('DATA VALUES'!$AX:$AX,MATCH($F32,'DATA VALUES'!$AW:$AW,0))</f>
        <v>PRO</v>
      </c>
      <c r="AV32" s="131" t="str">
        <f>IF(AU32="","",INDEX('DATA VALUES'!$BA:$BA,MATCH($G32,'DATA VALUES'!$AZ:$AZ,0)))</f>
        <v>ALL</v>
      </c>
      <c r="AW32" s="134" t="str">
        <f>IF(AV32="","",INDEX('DATA VALUES'!$BF:$BF,MATCH($I32,'DATA VALUES'!$BE:$BE,0)))</f>
        <v>IQA</v>
      </c>
      <c r="AX32" s="135" t="str">
        <f>IF(AW32="","",INDEX('DATA VALUES'!$BI:$BI,MATCH($J32,'DATA VALUES'!$BH:$BH,0)))</f>
        <v>LPG</v>
      </c>
      <c r="AY32" s="135" t="str">
        <f>IF(AX32="","",INDEX('DATA VALUES'!$BT:$BT,MATCH($K32,'DATA VALUES'!$BS:$BS,0)))</f>
        <v>NONDCO</v>
      </c>
      <c r="AZ32" s="135" t="str">
        <f>IF(AY32="","",INDEX('DATA VALUES'!$BW:$BW,MATCH($L32,'DATA VALUES'!$BV:$BV,0)))</f>
        <v>SS</v>
      </c>
      <c r="BA32" s="135" t="str">
        <f>IF(AZ32="","",INDEX('DATA VALUES'!$CD:$CD,MATCH($M32,'DATA VALUES'!$CC:$CC,0)))</f>
        <v>BRAWR</v>
      </c>
      <c r="BB32" s="136" t="str">
        <f>Table24[[#This Row],[Asset location ]]</f>
        <v>Local</v>
      </c>
      <c r="BC32" s="136" t="str">
        <f>Table24[[#This Row],[Creative Brand Asset]]</f>
        <v>NA</v>
      </c>
      <c r="BD32" s="136" t="str">
        <f>Table24[[#This Row],[Age Gate AD]]</f>
        <v>No</v>
      </c>
      <c r="BE32" s="137" t="str">
        <f>CONCATENATE(AW32,"|",AX32,"|",AY32,"|",AZ32,"|",BA32,"|",BB32,"|",BC32,"|",BD32,"|")&amp;SUBSTITUTE(Table24[[#This Row],[Free Element]],CHAR(32),"")</f>
        <v>IQA|LPG|NONDCO|SS|BRAWR|Local|NA|No|TereaBlue</v>
      </c>
      <c r="BF32" s="104" t="str">
        <f>IFERROR(IF(LEN(_xlfn.TEXTJOIN("",FALSE,#REF!))&gt;1,
IF(#REF!="","ERROR",""),""),"")</f>
        <v/>
      </c>
      <c r="BG32" s="104" t="str">
        <f>IFERROR(IF(LEN(_xlfn.TEXTJOIN("",FALSE,$C31:$J31))&gt;1,
IF(AND(#REF!="CPM",#REF!=""),"ERROR",""),""),"")</f>
        <v/>
      </c>
      <c r="BH32" s="104" t="str">
        <f>IFERROR(IF(LEN(_xlfn.TEXTJOIN("",FALSE,$C31:$J31))&gt;1,
IF(AND(#REF!="CPC",#REF!=""),"ERROR",""),""),"")</f>
        <v/>
      </c>
      <c r="BI32" s="104" t="str">
        <f>IFERROR(IF(LEN(_xlfn.TEXTJOIN("",FALSE,$C31:$J31))&gt;1,
IF(AND(#REF!="CPA",#REF!=""),"ERROR",""),""),"")</f>
        <v/>
      </c>
      <c r="BJ32" s="104" t="str">
        <f>IFERROR(IF(LEN(_xlfn.TEXTJOIN("",FALSE,#REF!))&gt;1,
IF(#REF!="","ERROR",""),""),"")</f>
        <v/>
      </c>
      <c r="BK32" s="104" t="str">
        <f>IFERROR(IF(LEN(_xlfn.TEXTJOIN("",FALSE,#REF!))&gt;1,
IF(#REF!="","ERROR",""),""),"")</f>
        <v/>
      </c>
      <c r="BL32" s="104" t="str">
        <f>IFERROR(IF(LEN(_xlfn.TEXTJOIN("",FALSE,#REF!))&gt;1,
IF(#REF!="","ERROR",""),""),"")</f>
        <v/>
      </c>
      <c r="BM32" s="104" t="str">
        <f>IFERROR(IF(LEN(_xlfn.TEXTJOIN("",FALSE,#REF!))&gt;1,
IF(#REF!="","ERROR",""),""),"")</f>
        <v/>
      </c>
    </row>
    <row r="33" spans="2:65" ht="31.35" customHeight="1" x14ac:dyDescent="0.3">
      <c r="C33" s="144"/>
      <c r="D33" s="131" t="s">
        <v>193</v>
      </c>
      <c r="E33" s="131" t="s">
        <v>194</v>
      </c>
      <c r="F33" s="131" t="s">
        <v>114</v>
      </c>
      <c r="G33" s="131" t="s">
        <v>195</v>
      </c>
      <c r="H33" s="115" t="s">
        <v>196</v>
      </c>
      <c r="I33" s="131" t="s">
        <v>197</v>
      </c>
      <c r="J33" s="131" t="s">
        <v>198</v>
      </c>
      <c r="K33" s="131" t="s">
        <v>199</v>
      </c>
      <c r="L33" s="115" t="s">
        <v>200</v>
      </c>
      <c r="M33" s="115" t="s">
        <v>197</v>
      </c>
      <c r="N33" s="115" t="s">
        <v>201</v>
      </c>
      <c r="O33" s="115" t="s">
        <v>202</v>
      </c>
      <c r="P33" s="115" t="s">
        <v>203</v>
      </c>
      <c r="Q33" s="143"/>
      <c r="R33" s="131" t="s">
        <v>204</v>
      </c>
      <c r="S33" s="131" t="s">
        <v>122</v>
      </c>
      <c r="T33" s="132">
        <v>46023</v>
      </c>
      <c r="U33" s="132">
        <v>46387</v>
      </c>
      <c r="V33" s="145"/>
      <c r="W33" s="115" t="s">
        <v>205</v>
      </c>
      <c r="X33" s="104"/>
      <c r="Y33" s="133" t="s">
        <v>206</v>
      </c>
      <c r="Z33" s="109" t="str">
        <f>IF(OR(ISBLANK(VLOOKUP(Table24[[#This Row],[Packages]],C:J,5)),ISBLANK(VLOOKUP(Table24[[#This Row],[Packages]],C:J,6)),ISBLANK(Table24[[#This Row],[Packages]]),ISBLANK(Table24[[#This Row],[Creative Brand Asset]]),ISBLANK(Table24[[#This Row],[Age Gate AD]]),NOT(IFERROR(VLOOKUP(Table24[[#This Row],[Packages]],C:J,8,FALSE)&gt;0,FALSE))),
"-",CONCATENATE(C33,"_",AS33,"_",AT33,"_",AU33,"_",H33,"_",VLOOKUP(Table24[[#This Row],[Packages]],C:I,7,FALSE),"_",AV33,"_",BE33))</f>
        <v>_ROS_Custom_PRO_N/A_CPM_ALL_IQA|LPG|NONDCO|SS|BRAWR|Local|NA|No|</v>
      </c>
      <c r="AA33" s="122" t="s">
        <v>148</v>
      </c>
      <c r="AB33" s="123" t="str">
        <f t="shared" si="0"/>
        <v>_ROS_Custom_PRO_N/A_CPM_ALL_IQA|LPG|NONDCO|SS|BRAWR|Local|NA|No|</v>
      </c>
      <c r="AC33" s="51" t="str">
        <f>CONCATENATE("utm_b=",SUBSTITUTE('CAMPAIGN Name'!$D$12," ",""),"&amp;utm_c=",'CAMPAIGN Name'!$B$10,"&amp;utm_ptid=",'CAMPAIGN Name'!$F$14)</f>
        <v>utm_b=HeatnotBurn&amp;utm_c=RS&amp;utm_ptid=MAR</v>
      </c>
      <c r="AD33" s="55">
        <f t="shared" si="1"/>
        <v>39</v>
      </c>
      <c r="AE33" s="51" t="str">
        <f>CONCATENATE("&amp;utm_id=",'CAMPAIGN Name'!$B$27,"&amp;utm_pid=",CONCATENATE('CAMPAIGN Name'!$F$10,"_",'CAMPAIGN Name'!$F$18),IF(Q33="(notset)","",CONCATENATE("&amp;utm_l=",R33,"&amp;utm_stid=",'CAMPAIGN Name'!$F$12,"&amp;utm_cgid=",'CAMPAIGN Name'!$F$16,IF(S33="(notset)","",CONCATENATE("&amp;utm_pb=",INDEX('DATA VALUES'!$BN:$BN,MATCH(S33,'DATA VALUES'!$BM:$BM,0)))))))</f>
        <v>&amp;utm_id=%ebuy!&amp;utm_pid=AWA_DISC&amp;utm_l=sr-sp&amp;utm_stid=PRO&amp;utm_cgid=(notset)</v>
      </c>
      <c r="AF33" s="55">
        <f t="shared" si="2"/>
        <v>74</v>
      </c>
      <c r="AG33" s="51" t="str">
        <f t="shared" si="3"/>
        <v>&amp;utm_content=Custom_N/A_sr-sp&amp;utm_p=ROS__iqa|lpg|nondco|ss|brawr|local|na|no|</v>
      </c>
      <c r="AH33" s="55">
        <f t="shared" si="4"/>
        <v>77</v>
      </c>
      <c r="AI33" s="51" t="str">
        <f>'CAMPAIGN Name'!$B$27</f>
        <v>%ebuy!</v>
      </c>
      <c r="AJ33" s="51" t="str">
        <f>CONCATENATE(AI33,"-",'CAMPAIGN Name'!$C$27)</f>
        <v>%ebuy!-RS_HeatnotBurn-Iluma_DIS_FY_24_Global_Media-parnership-PR</v>
      </c>
      <c r="AK33" s="59" t="str">
        <f>LOWER(SUBSTITUTE('CAMPAIGN Name'!$D$16,CHAR(32),""))</f>
        <v>paiddisplayandvideo</v>
      </c>
      <c r="AL33" s="59" t="str">
        <f>CONCATENATE(SUBSTITUTE(SUBSTITUTE(LOWER(C33),CHAR(32),""),"&amp;","and"),"_",LOWER(SUBSTITUTE(SUBSTITUTE(BE33,CHAR(32),""),"&amp;","and")))</f>
        <v>_iqa|lpg|nondco|ss|brawr|local|na|no|</v>
      </c>
      <c r="AM33" s="59" t="str">
        <f t="shared" si="6"/>
        <v>Custom_N/A_sr-sp</v>
      </c>
      <c r="AN33" s="127"/>
      <c r="AO33" s="128" t="str">
        <f t="shared" si="7"/>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33" s="62"/>
      <c r="AS33" s="131" t="str">
        <f>INDEX('DATA VALUES'!$AR:$AR,MATCH($D33,'DATA VALUES'!$AQ:$AQ,0))</f>
        <v>ROS</v>
      </c>
      <c r="AT33" s="131" t="str">
        <f>INDEX('DATA VALUES'!$AU:$AU,MATCH($E33,'DATA VALUES'!$AT:$AT,0))</f>
        <v>Custom</v>
      </c>
      <c r="AU33" s="131" t="str">
        <f>INDEX('DATA VALUES'!$AX:$AX,MATCH($F33,'DATA VALUES'!$AW:$AW,0))</f>
        <v>PRO</v>
      </c>
      <c r="AV33" s="131" t="str">
        <f>IF(AU33="","",INDEX('DATA VALUES'!$BA:$BA,MATCH($G33,'DATA VALUES'!$AZ:$AZ,0)))</f>
        <v>ALL</v>
      </c>
      <c r="AW33" s="134" t="str">
        <f>IF(AV33="","",INDEX('DATA VALUES'!$BF:$BF,MATCH($I33,'DATA VALUES'!$BE:$BE,0)))</f>
        <v>IQA</v>
      </c>
      <c r="AX33" s="135" t="str">
        <f>IF(AW33="","",INDEX('DATA VALUES'!$BI:$BI,MATCH($J33,'DATA VALUES'!$BH:$BH,0)))</f>
        <v>LPG</v>
      </c>
      <c r="AY33" s="135" t="str">
        <f>IF(AX33="","",INDEX('DATA VALUES'!$BT:$BT,MATCH($K33,'DATA VALUES'!$BS:$BS,0)))</f>
        <v>NONDCO</v>
      </c>
      <c r="AZ33" s="135" t="str">
        <f>IF(AY33="","",INDEX('DATA VALUES'!$BW:$BW,MATCH($L33,'DATA VALUES'!$BV:$BV,0)))</f>
        <v>SS</v>
      </c>
      <c r="BA33" s="135" t="str">
        <f>IF(AZ33="","",INDEX('DATA VALUES'!$CD:$CD,MATCH($M33,'DATA VALUES'!$CC:$CC,0)))</f>
        <v>BRAWR</v>
      </c>
      <c r="BB33" s="136" t="str">
        <f>Table24[[#This Row],[Asset location ]]</f>
        <v>Local</v>
      </c>
      <c r="BC33" s="136" t="str">
        <f>Table24[[#This Row],[Creative Brand Asset]]</f>
        <v>NA</v>
      </c>
      <c r="BD33" s="136" t="str">
        <f>Table24[[#This Row],[Age Gate AD]]</f>
        <v>No</v>
      </c>
      <c r="BE33" s="137" t="str">
        <f>CONCATENATE(AW33,"|",AX33,"|",AY33,"|",AZ33,"|",BA33,"|",BB33,"|",BC33,"|",BD33,"|")&amp;SUBSTITUTE(Table24[[#This Row],[Free Element]],CHAR(32),"")</f>
        <v>IQA|LPG|NONDCO|SS|BRAWR|Local|NA|No|</v>
      </c>
      <c r="BF33" s="104" t="str">
        <f>IFERROR(IF(LEN(_xlfn.TEXTJOIN("",FALSE,#REF!))&gt;1,
IF(#REF!="","ERROR",""),""),"")</f>
        <v/>
      </c>
      <c r="BG33" s="104" t="str">
        <f>IFERROR(IF(LEN(_xlfn.TEXTJOIN("",FALSE,$C31:$J31))&gt;1,
IF(AND(#REF!="CPM",#REF!=""),"ERROR",""),""),"")</f>
        <v/>
      </c>
      <c r="BH33" s="104" t="str">
        <f>IFERROR(IF(LEN(_xlfn.TEXTJOIN("",FALSE,$C31:$J31))&gt;1,
IF(AND(#REF!="CPC",#REF!=""),"ERROR",""),""),"")</f>
        <v/>
      </c>
      <c r="BI33" s="104" t="str">
        <f>IFERROR(IF(LEN(_xlfn.TEXTJOIN("",FALSE,$C31:$J31))&gt;1,
IF(AND(#REF!="CPA",#REF!=""),"ERROR",""),""),"")</f>
        <v/>
      </c>
      <c r="BJ33" s="104" t="str">
        <f>IFERROR(IF(LEN(_xlfn.TEXTJOIN("",FALSE,#REF!))&gt;1,
IF(#REF!="","ERROR",""),""),"")</f>
        <v/>
      </c>
      <c r="BK33" s="104" t="str">
        <f>IFERROR(IF(LEN(_xlfn.TEXTJOIN("",FALSE,#REF!))&gt;1,
IF(#REF!="","ERROR",""),""),"")</f>
        <v/>
      </c>
      <c r="BL33" s="104" t="str">
        <f>IFERROR(IF(LEN(_xlfn.TEXTJOIN("",FALSE,#REF!))&gt;1,
IF(#REF!="","ERROR",""),""),"")</f>
        <v/>
      </c>
      <c r="BM33" s="104" t="str">
        <f>IFERROR(IF(LEN(_xlfn.TEXTJOIN("",FALSE,#REF!))&gt;1,
IF(#REF!="","ERROR",""),""),"")</f>
        <v/>
      </c>
    </row>
    <row r="34" spans="2:65" ht="31.35" customHeight="1" x14ac:dyDescent="0.3">
      <c r="B34" s="142"/>
      <c r="C34" s="146"/>
      <c r="D34" s="131" t="s">
        <v>193</v>
      </c>
      <c r="E34" s="131" t="s">
        <v>194</v>
      </c>
      <c r="F34" s="131" t="s">
        <v>114</v>
      </c>
      <c r="G34" s="131" t="s">
        <v>195</v>
      </c>
      <c r="H34" s="115" t="s">
        <v>196</v>
      </c>
      <c r="I34" s="131" t="s">
        <v>197</v>
      </c>
      <c r="J34" s="131" t="s">
        <v>198</v>
      </c>
      <c r="K34" s="131" t="s">
        <v>199</v>
      </c>
      <c r="L34" s="115" t="s">
        <v>200</v>
      </c>
      <c r="M34" s="115" t="s">
        <v>197</v>
      </c>
      <c r="N34" s="115" t="s">
        <v>201</v>
      </c>
      <c r="O34" s="115" t="s">
        <v>202</v>
      </c>
      <c r="P34" s="115" t="s">
        <v>203</v>
      </c>
      <c r="Q34" s="143"/>
      <c r="R34" s="131" t="s">
        <v>204</v>
      </c>
      <c r="S34" s="131" t="s">
        <v>122</v>
      </c>
      <c r="T34" s="132">
        <v>46023</v>
      </c>
      <c r="U34" s="132">
        <v>46387</v>
      </c>
      <c r="V34" s="145"/>
      <c r="W34" s="115" t="s">
        <v>205</v>
      </c>
      <c r="X34" s="104"/>
      <c r="Y34" s="133" t="s">
        <v>206</v>
      </c>
      <c r="Z34" s="109" t="str">
        <f>IF(OR(ISBLANK(VLOOKUP(Table24[[#This Row],[Packages]],C:J,5)),ISBLANK(VLOOKUP(Table24[[#This Row],[Packages]],C:J,6)),ISBLANK(Table24[[#This Row],[Packages]]),ISBLANK(Table24[[#This Row],[Creative Brand Asset]]),ISBLANK(Table24[[#This Row],[Age Gate AD]]),NOT(IFERROR(VLOOKUP(Table24[[#This Row],[Packages]],C:J,8,FALSE)&gt;0,FALSE))),
"-",CONCATENATE(C34,"_",AS34,"_",AT34,"_",AU34,"_",H34,"_",VLOOKUP(Table24[[#This Row],[Packages]],C:I,7,FALSE),"_",AV34,"_",BE34))</f>
        <v>_ROS_Custom_PRO_N/A_CPM_ALL_IQA|LPG|NONDCO|SS|BRAWR|Local|NA|No|</v>
      </c>
      <c r="AA34" s="122" t="s">
        <v>148</v>
      </c>
      <c r="AB34" s="123" t="str">
        <f t="shared" si="0"/>
        <v>_ROS_Custom_PRO_N/A_CPM_ALL_IQA|LPG|NONDCO|SS|BRAWR|Local|NA|No|</v>
      </c>
      <c r="AC34" s="51" t="str">
        <f>CONCATENATE("utm_b=",SUBSTITUTE('CAMPAIGN Name'!$D$12," ",""),"&amp;utm_c=",'CAMPAIGN Name'!$B$10,"&amp;utm_ptid=",'CAMPAIGN Name'!$F$14)</f>
        <v>utm_b=HeatnotBurn&amp;utm_c=RS&amp;utm_ptid=MAR</v>
      </c>
      <c r="AD34" s="55">
        <f t="shared" ref="AD34" si="8">LEN(AC34)</f>
        <v>39</v>
      </c>
      <c r="AE34" s="51" t="str">
        <f>CONCATENATE("&amp;utm_id=",'CAMPAIGN Name'!$B$27,"&amp;utm_pid=",CONCATENATE('CAMPAIGN Name'!$F$10,"_",'CAMPAIGN Name'!$F$18),IF(Q34="(notset)","",CONCATENATE("&amp;utm_l=",R34,"&amp;utm_stid=",'CAMPAIGN Name'!$F$12,"&amp;utm_cgid=",'CAMPAIGN Name'!$F$16,IF(S34="(notset)","",CONCATENATE("&amp;utm_pb=",INDEX('DATA VALUES'!$BN:$BN,MATCH(S34,'DATA VALUES'!$BM:$BM,0)))))))</f>
        <v>&amp;utm_id=%ebuy!&amp;utm_pid=AWA_DISC&amp;utm_l=sr-sp&amp;utm_stid=PRO&amp;utm_cgid=(notset)</v>
      </c>
      <c r="AF34" s="55">
        <f t="shared" ref="AF34" si="9">LEN(AE34)</f>
        <v>74</v>
      </c>
      <c r="AG34" s="51" t="str">
        <f t="shared" ref="AG34" si="10">CONCATENATE("&amp;utm_content=",SUBSTITUTE(SUBSTITUTE(AM34,CHAR(32),""),"&amp;","and"),"&amp;utm_p=",CONCATENATE(SUBSTITUTE(AS34,CHAR(32),""),"_",LOWER(SUBSTITUTE(SUBSTITUTE(AL34,CHAR(32),""),"&amp;","and"))))</f>
        <v>&amp;utm_content=Custom_N/A_sr-sp&amp;utm_p=ROS__iqa|lpg|nondco|ss|brawr|local|na|no|</v>
      </c>
      <c r="AH34" s="55">
        <f t="shared" ref="AH34" si="11">LEN(AG34)</f>
        <v>77</v>
      </c>
      <c r="AI34" s="51" t="str">
        <f>'CAMPAIGN Name'!$B$27</f>
        <v>%ebuy!</v>
      </c>
      <c r="AJ34" s="51" t="str">
        <f>CONCATENATE(AI34,"-",'CAMPAIGN Name'!$C$27)</f>
        <v>%ebuy!-RS_HeatnotBurn-Iluma_DIS_FY_24_Global_Media-parnership-PR</v>
      </c>
      <c r="AK34" s="59" t="str">
        <f>LOWER(SUBSTITUTE('CAMPAIGN Name'!$D$16,CHAR(32),""))</f>
        <v>paiddisplayandvideo</v>
      </c>
      <c r="AL34" s="59" t="str">
        <f t="shared" ref="AL34" si="12">CONCATENATE(SUBSTITUTE(SUBSTITUTE(LOWER(C34),CHAR(32),""),"&amp;","and"),"_",LOWER(SUBSTITUTE(SUBSTITUTE(BE34,CHAR(32),""),"&amp;","and")))</f>
        <v>_iqa|lpg|nondco|ss|brawr|local|na|no|</v>
      </c>
      <c r="AM34" s="59" t="str">
        <f t="shared" ref="AM34" si="13">CONCATENATE(SUBSTITUTE(E34,CHAR(32),""),"_",H34,"_",R34,IF(X34="","",CONCATENATE("_",SUBSTITUTE(SUBSTITUTE(X34,CHAR(32),""),"&amp;","and"))))</f>
        <v>Custom_N/A_sr-sp</v>
      </c>
      <c r="AN34" s="127"/>
      <c r="AO34" s="128" t="str">
        <f t="shared" ref="AO34" si="14">IFERROR(CONCATENATE(V34,IF(COUNT(FIND("?",V34))&gt;0,"&amp;","?"),"utm_campaign=",AJ34,"&amp;utm_source=",AL34,"&amp;utm_medium=",AK34,"&amp;",AC34,AE34,AG34),"")</f>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34" s="62"/>
      <c r="AS34" s="131" t="str">
        <f>INDEX('DATA VALUES'!$AR:$AR,MATCH($D34,'DATA VALUES'!$AQ:$AQ,0))</f>
        <v>ROS</v>
      </c>
      <c r="AT34" s="131" t="str">
        <f>INDEX('DATA VALUES'!$AU:$AU,MATCH($E34,'DATA VALUES'!$AT:$AT,0))</f>
        <v>Custom</v>
      </c>
      <c r="AU34" s="131" t="str">
        <f>INDEX('DATA VALUES'!$AX:$AX,MATCH($F34,'DATA VALUES'!$AW:$AW,0))</f>
        <v>PRO</v>
      </c>
      <c r="AV34" s="131" t="str">
        <f>IF(AU34="","",INDEX('DATA VALUES'!$BA:$BA,MATCH($G34,'DATA VALUES'!$AZ:$AZ,0)))</f>
        <v>ALL</v>
      </c>
      <c r="AW34" s="134" t="str">
        <f>IF(AV34="","",INDEX('DATA VALUES'!$BF:$BF,MATCH($I34,'DATA VALUES'!$BE:$BE,0)))</f>
        <v>IQA</v>
      </c>
      <c r="AX34" s="135" t="str">
        <f>IF(AW34="","",INDEX('DATA VALUES'!$BI:$BI,MATCH($J34,'DATA VALUES'!$BH:$BH,0)))</f>
        <v>LPG</v>
      </c>
      <c r="AY34" s="135" t="str">
        <f>IF(AX34="","",INDEX('DATA VALUES'!$BT:$BT,MATCH($K34,'DATA VALUES'!$BS:$BS,0)))</f>
        <v>NONDCO</v>
      </c>
      <c r="AZ34" s="135" t="str">
        <f>IF(AY34="","",INDEX('DATA VALUES'!$BW:$BW,MATCH($L34,'DATA VALUES'!$BV:$BV,0)))</f>
        <v>SS</v>
      </c>
      <c r="BA34" s="135" t="str">
        <f>IF(AZ34="","",INDEX('DATA VALUES'!$CD:$CD,MATCH($M34,'DATA VALUES'!$CC:$CC,0)))</f>
        <v>BRAWR</v>
      </c>
      <c r="BB34" s="136" t="str">
        <f>Table24[[#This Row],[Asset location ]]</f>
        <v>Local</v>
      </c>
      <c r="BC34" s="136" t="str">
        <f>Table24[[#This Row],[Creative Brand Asset]]</f>
        <v>NA</v>
      </c>
      <c r="BD34" s="136" t="str">
        <f>Table24[[#This Row],[Age Gate AD]]</f>
        <v>No</v>
      </c>
      <c r="BE34" s="137" t="str">
        <f>CONCATENATE(AW34,"|",AX34,"|",AY34,"|",AZ34,"|",BA34,"|",BB34,"|",BC34,"|",BD34,"|")&amp;SUBSTITUTE(Table24[[#This Row],[Free Element]],CHAR(32),"")</f>
        <v>IQA|LPG|NONDCO|SS|BRAWR|Local|NA|No|</v>
      </c>
      <c r="BF34" s="104" t="str">
        <f>IFERROR(IF(LEN(_xlfn.TEXTJOIN("",FALSE,#REF!))&gt;1,
IF(#REF!="","ERROR",""),""),"")</f>
        <v/>
      </c>
      <c r="BG34" s="104" t="str">
        <f>IFERROR(IF(LEN(_xlfn.TEXTJOIN("",FALSE,#REF!))&gt;1,
IF(AND(#REF!="CPM",#REF!=""),"ERROR",""),""),"")</f>
        <v/>
      </c>
      <c r="BH34" s="104" t="str">
        <f>IFERROR(IF(LEN(_xlfn.TEXTJOIN("",FALSE,#REF!))&gt;1,
IF(AND(#REF!="CPC",#REF!=""),"ERROR",""),""),"")</f>
        <v/>
      </c>
      <c r="BI34" s="104" t="str">
        <f>IFERROR(IF(LEN(_xlfn.TEXTJOIN("",FALSE,#REF!))&gt;1,
IF(AND(#REF!="CPA",#REF!=""),"ERROR",""),""),"")</f>
        <v/>
      </c>
      <c r="BJ34" s="104" t="str">
        <f>IFERROR(IF(LEN(_xlfn.TEXTJOIN("",FALSE,#REF!))&gt;1,
IF(#REF!="","ERROR",""),""),"")</f>
        <v/>
      </c>
      <c r="BK34" s="104" t="str">
        <f>IFERROR(IF(LEN(_xlfn.TEXTJOIN("",FALSE,#REF!))&gt;1,
IF(#REF!="","ERROR",""),""),"")</f>
        <v/>
      </c>
      <c r="BL34" s="104" t="str">
        <f>IFERROR(IF(LEN(_xlfn.TEXTJOIN("",FALSE,#REF!))&gt;1,
IF(#REF!="","ERROR",""),""),"")</f>
        <v/>
      </c>
      <c r="BM34" s="104" t="str">
        <f>IFERROR(IF(LEN(_xlfn.TEXTJOIN("",FALSE,#REF!))&gt;1,
IF(#REF!="","ERROR",""),""),"")</f>
        <v/>
      </c>
    </row>
    <row r="35" spans="2:65" ht="31.35" customHeight="1" x14ac:dyDescent="0.3">
      <c r="B35" s="142"/>
      <c r="C35" s="144"/>
      <c r="D35" s="131" t="s">
        <v>193</v>
      </c>
      <c r="E35" s="131" t="s">
        <v>194</v>
      </c>
      <c r="F35" s="131" t="s">
        <v>114</v>
      </c>
      <c r="G35" s="131" t="s">
        <v>195</v>
      </c>
      <c r="H35" s="115" t="s">
        <v>196</v>
      </c>
      <c r="I35" s="131" t="s">
        <v>197</v>
      </c>
      <c r="J35" s="131" t="s">
        <v>198</v>
      </c>
      <c r="K35" s="131" t="s">
        <v>199</v>
      </c>
      <c r="L35" s="115" t="s">
        <v>200</v>
      </c>
      <c r="M35" s="115" t="s">
        <v>197</v>
      </c>
      <c r="N35" s="115" t="s">
        <v>201</v>
      </c>
      <c r="O35" s="115" t="s">
        <v>202</v>
      </c>
      <c r="P35" s="115" t="s">
        <v>203</v>
      </c>
      <c r="Q35" s="143"/>
      <c r="R35" s="131" t="s">
        <v>204</v>
      </c>
      <c r="S35" s="131" t="s">
        <v>122</v>
      </c>
      <c r="T35" s="132">
        <v>46023</v>
      </c>
      <c r="U35" s="132">
        <v>46387</v>
      </c>
      <c r="V35" s="145"/>
      <c r="W35" s="115" t="s">
        <v>205</v>
      </c>
      <c r="X35" s="104"/>
      <c r="Y35" s="133" t="s">
        <v>206</v>
      </c>
      <c r="Z35" s="109" t="str">
        <f>IF(OR(ISBLANK(VLOOKUP(Table24[[#This Row],[Packages]],C:J,5)),ISBLANK(VLOOKUP(Table24[[#This Row],[Packages]],C:J,6)),ISBLANK(Table24[[#This Row],[Packages]]),ISBLANK(Table24[[#This Row],[Creative Brand Asset]]),ISBLANK(Table24[[#This Row],[Age Gate AD]]),NOT(IFERROR(VLOOKUP(Table24[[#This Row],[Packages]],C:J,8,FALSE)&gt;0,FALSE))),
"-",CONCATENATE(C35,"_",AS35,"_",AT35,"_",AU35,"_",H35,"_",VLOOKUP(Table24[[#This Row],[Packages]],C:I,7,FALSE),"_",AV35,"_",BE35))</f>
        <v>_ROS_Custom_PRO_N/A_CPM_ALL_IQA|LPG|NONDCO|SS|BRAWR|Local|NA|No|</v>
      </c>
      <c r="AA35" s="122" t="s">
        <v>148</v>
      </c>
      <c r="AB35" s="123" t="str">
        <f t="shared" si="0"/>
        <v>_ROS_Custom_PRO_N/A_CPM_ALL_IQA|LPG|NONDCO|SS|BRAWR|Local|NA|No|</v>
      </c>
      <c r="AC35" s="51" t="str">
        <f>CONCATENATE("utm_b=",SUBSTITUTE('CAMPAIGN Name'!$D$12," ",""),"&amp;utm_c=",'CAMPAIGN Name'!$B$10,"&amp;utm_ptid=",'CAMPAIGN Name'!$F$14)</f>
        <v>utm_b=HeatnotBurn&amp;utm_c=RS&amp;utm_ptid=MAR</v>
      </c>
      <c r="AD35" s="55">
        <f t="shared" ref="AD35:AD38" si="15">LEN(AC35)</f>
        <v>39</v>
      </c>
      <c r="AE35" s="51" t="str">
        <f>CONCATENATE("&amp;utm_id=",'CAMPAIGN Name'!$B$27,"&amp;utm_pid=",CONCATENATE('CAMPAIGN Name'!$F$10,"_",'CAMPAIGN Name'!$F$18),IF(Q35="(notset)","",CONCATENATE("&amp;utm_l=",R35,"&amp;utm_stid=",'CAMPAIGN Name'!$F$12,"&amp;utm_cgid=",'CAMPAIGN Name'!$F$16,IF(S35="(notset)","",CONCATENATE("&amp;utm_pb=",INDEX('DATA VALUES'!$BN:$BN,MATCH(S35,'DATA VALUES'!$BM:$BM,0)))))))</f>
        <v>&amp;utm_id=%ebuy!&amp;utm_pid=AWA_DISC&amp;utm_l=sr-sp&amp;utm_stid=PRO&amp;utm_cgid=(notset)</v>
      </c>
      <c r="AF35" s="55">
        <f t="shared" ref="AF35:AF38" si="16">LEN(AE35)</f>
        <v>74</v>
      </c>
      <c r="AG35" s="51" t="str">
        <f t="shared" si="3"/>
        <v>&amp;utm_content=Custom_N/A_sr-sp&amp;utm_p=ROS__iqa|lpg|nondco|ss|brawr|local|na|no|</v>
      </c>
      <c r="AH35" s="55">
        <f t="shared" ref="AH35:AH38" si="17">LEN(AG35)</f>
        <v>77</v>
      </c>
      <c r="AI35" s="51" t="str">
        <f>'CAMPAIGN Name'!$B$27</f>
        <v>%ebuy!</v>
      </c>
      <c r="AJ35" s="51" t="str">
        <f>CONCATENATE(AI35,"-",'CAMPAIGN Name'!$C$27)</f>
        <v>%ebuy!-RS_HeatnotBurn-Iluma_DIS_FY_24_Global_Media-parnership-PR</v>
      </c>
      <c r="AK35" s="59" t="str">
        <f>LOWER(SUBSTITUTE('CAMPAIGN Name'!$D$16,CHAR(32),""))</f>
        <v>paiddisplayandvideo</v>
      </c>
      <c r="AL35" s="59" t="str">
        <f t="shared" ref="AL35:AL38" si="18">CONCATENATE(SUBSTITUTE(SUBSTITUTE(LOWER(C35),CHAR(32),""),"&amp;","and"),"_",LOWER(SUBSTITUTE(SUBSTITUTE(BE35,CHAR(32),""),"&amp;","and")))</f>
        <v>_iqa|lpg|nondco|ss|brawr|local|na|no|</v>
      </c>
      <c r="AM35" s="59" t="str">
        <f t="shared" ref="AM35:AM38" si="19">CONCATENATE(SUBSTITUTE(E35,CHAR(32),""),"_",H35,"_",R35,IF(X35="","",CONCATENATE("_",SUBSTITUTE(SUBSTITUTE(X35,CHAR(32),""),"&amp;","and"))))</f>
        <v>Custom_N/A_sr-sp</v>
      </c>
      <c r="AN35" s="127"/>
      <c r="AO35" s="128" t="str">
        <f t="shared" ref="AO35:AO38" si="20">IFERROR(CONCATENATE(V35,IF(COUNT(FIND("?",V35))&gt;0,"&amp;","?"),"utm_campaign=",AJ35,"&amp;utm_source=",AL35,"&amp;utm_medium=",AK35,"&amp;",AC35,AE35,AG35),"")</f>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35" s="62"/>
      <c r="AS35" s="131" t="str">
        <f>INDEX('DATA VALUES'!$AR:$AR,MATCH($D35,'DATA VALUES'!$AQ:$AQ,0))</f>
        <v>ROS</v>
      </c>
      <c r="AT35" s="131" t="str">
        <f>INDEX('DATA VALUES'!$AU:$AU,MATCH($E35,'DATA VALUES'!$AT:$AT,0))</f>
        <v>Custom</v>
      </c>
      <c r="AU35" s="131" t="str">
        <f>INDEX('DATA VALUES'!$AX:$AX,MATCH($F35,'DATA VALUES'!$AW:$AW,0))</f>
        <v>PRO</v>
      </c>
      <c r="AV35" s="131" t="str">
        <f>IF(AU35="","",INDEX('DATA VALUES'!$BA:$BA,MATCH($G35,'DATA VALUES'!$AZ:$AZ,0)))</f>
        <v>ALL</v>
      </c>
      <c r="AW35" s="134" t="str">
        <f>IF(AV35="","",INDEX('DATA VALUES'!$BF:$BF,MATCH($I35,'DATA VALUES'!$BE:$BE,0)))</f>
        <v>IQA</v>
      </c>
      <c r="AX35" s="135" t="str">
        <f>IF(AW35="","",INDEX('DATA VALUES'!$BI:$BI,MATCH($J35,'DATA VALUES'!$BH:$BH,0)))</f>
        <v>LPG</v>
      </c>
      <c r="AY35" s="135" t="str">
        <f>IF(AX35="","",INDEX('DATA VALUES'!$BT:$BT,MATCH($K35,'DATA VALUES'!$BS:$BS,0)))</f>
        <v>NONDCO</v>
      </c>
      <c r="AZ35" s="135" t="str">
        <f>IF(AY35="","",INDEX('DATA VALUES'!$BW:$BW,MATCH($L35,'DATA VALUES'!$BV:$BV,0)))</f>
        <v>SS</v>
      </c>
      <c r="BA35" s="135" t="str">
        <f>IF(AZ35="","",INDEX('DATA VALUES'!$CD:$CD,MATCH($M35,'DATA VALUES'!$CC:$CC,0)))</f>
        <v>BRAWR</v>
      </c>
      <c r="BB35" s="136" t="str">
        <f>Table24[[#This Row],[Asset location ]]</f>
        <v>Local</v>
      </c>
      <c r="BC35" s="136" t="str">
        <f>Table24[[#This Row],[Creative Brand Asset]]</f>
        <v>NA</v>
      </c>
      <c r="BD35" s="136" t="str">
        <f>Table24[[#This Row],[Age Gate AD]]</f>
        <v>No</v>
      </c>
      <c r="BE35" s="137" t="str">
        <f>CONCATENATE(AW35,"|",AX35,"|",AY35,"|",AZ35,"|",BA35,"|",BB35,"|",BC35,"|",BD35,"|")&amp;SUBSTITUTE(Table24[[#This Row],[Free Element]],CHAR(32),"")</f>
        <v>IQA|LPG|NONDCO|SS|BRAWR|Local|NA|No|</v>
      </c>
      <c r="BF35" s="104" t="str">
        <f>IFERROR(IF(LEN(_xlfn.TEXTJOIN("",FALSE,#REF!))&gt;1,
IF(#REF!="","ERROR",""),""),"")</f>
        <v/>
      </c>
      <c r="BG35" s="104" t="str">
        <f>IFERROR(IF(LEN(_xlfn.TEXTJOIN("",FALSE,#REF!))&gt;1,
IF(AND(#REF!="CPM",#REF!=""),"ERROR",""),""),"")</f>
        <v/>
      </c>
      <c r="BH35" s="104" t="str">
        <f>IFERROR(IF(LEN(_xlfn.TEXTJOIN("",FALSE,#REF!))&gt;1,
IF(AND(#REF!="CPC",#REF!=""),"ERROR",""),""),"")</f>
        <v/>
      </c>
      <c r="BI35" s="104" t="str">
        <f>IFERROR(IF(LEN(_xlfn.TEXTJOIN("",FALSE,#REF!))&gt;1,
IF(AND(#REF!="CPA",#REF!=""),"ERROR",""),""),"")</f>
        <v/>
      </c>
      <c r="BJ35" s="104" t="str">
        <f>IFERROR(IF(LEN(_xlfn.TEXTJOIN("",FALSE,#REF!))&gt;1,
IF(#REF!="","ERROR",""),""),"")</f>
        <v/>
      </c>
      <c r="BK35" s="104" t="str">
        <f>IFERROR(IF(LEN(_xlfn.TEXTJOIN("",FALSE,#REF!))&gt;1,
IF(#REF!="","ERROR",""),""),"")</f>
        <v/>
      </c>
      <c r="BL35" s="104" t="str">
        <f>IFERROR(IF(LEN(_xlfn.TEXTJOIN("",FALSE,#REF!))&gt;1,
IF(#REF!="","ERROR",""),""),"")</f>
        <v/>
      </c>
      <c r="BM35" s="104" t="str">
        <f>IFERROR(IF(LEN(_xlfn.TEXTJOIN("",FALSE,#REF!))&gt;1,
IF(#REF!="","ERROR",""),""),"")</f>
        <v/>
      </c>
    </row>
    <row r="36" spans="2:65" ht="31.35" customHeight="1" x14ac:dyDescent="0.3">
      <c r="B36" s="142"/>
      <c r="C36" s="144"/>
      <c r="D36" s="131" t="s">
        <v>193</v>
      </c>
      <c r="E36" s="131" t="s">
        <v>194</v>
      </c>
      <c r="F36" s="131" t="s">
        <v>114</v>
      </c>
      <c r="G36" s="131" t="s">
        <v>195</v>
      </c>
      <c r="H36" s="115" t="s">
        <v>196</v>
      </c>
      <c r="I36" s="131" t="s">
        <v>197</v>
      </c>
      <c r="J36" s="131" t="s">
        <v>198</v>
      </c>
      <c r="K36" s="131" t="s">
        <v>199</v>
      </c>
      <c r="L36" s="115" t="s">
        <v>200</v>
      </c>
      <c r="M36" s="115" t="s">
        <v>197</v>
      </c>
      <c r="N36" s="115" t="s">
        <v>201</v>
      </c>
      <c r="O36" s="115" t="s">
        <v>202</v>
      </c>
      <c r="P36" s="115" t="s">
        <v>203</v>
      </c>
      <c r="Q36" s="143"/>
      <c r="R36" s="131" t="s">
        <v>204</v>
      </c>
      <c r="S36" s="131" t="s">
        <v>122</v>
      </c>
      <c r="T36" s="132">
        <v>46023</v>
      </c>
      <c r="U36" s="132">
        <v>46387</v>
      </c>
      <c r="V36" s="145"/>
      <c r="W36" s="115" t="s">
        <v>205</v>
      </c>
      <c r="X36" s="104"/>
      <c r="Y36" s="133" t="s">
        <v>206</v>
      </c>
      <c r="Z36" s="109" t="str">
        <f>IF(OR(ISBLANK(VLOOKUP(Table24[[#This Row],[Packages]],C:J,5)),ISBLANK(VLOOKUP(Table24[[#This Row],[Packages]],C:J,6)),ISBLANK(Table24[[#This Row],[Packages]]),ISBLANK(Table24[[#This Row],[Creative Brand Asset]]),ISBLANK(Table24[[#This Row],[Age Gate AD]]),NOT(IFERROR(VLOOKUP(Table24[[#This Row],[Packages]],C:J,8,FALSE)&gt;0,FALSE))),
"-",CONCATENATE(C36,"_",AS36,"_",AT36,"_",AU36,"_",H36,"_",VLOOKUP(Table24[[#This Row],[Packages]],C:I,7,FALSE),"_",AV36,"_",BE36))</f>
        <v>_ROS_Custom_PRO_N/A_CPM_ALL_IQA|LPG|NONDCO|SS|BRAWR|Local|NA|No|</v>
      </c>
      <c r="AA36" s="122" t="s">
        <v>148</v>
      </c>
      <c r="AB36" s="123" t="str">
        <f t="shared" si="0"/>
        <v>_ROS_Custom_PRO_N/A_CPM_ALL_IQA|LPG|NONDCO|SS|BRAWR|Local|NA|No|</v>
      </c>
      <c r="AC36" s="51" t="str">
        <f>CONCATENATE("utm_b=",SUBSTITUTE('CAMPAIGN Name'!$D$12," ",""),"&amp;utm_c=",'CAMPAIGN Name'!$B$10,"&amp;utm_ptid=",'CAMPAIGN Name'!$F$14)</f>
        <v>utm_b=HeatnotBurn&amp;utm_c=RS&amp;utm_ptid=MAR</v>
      </c>
      <c r="AD36" s="55">
        <f t="shared" ref="AD36" si="21">LEN(AC36)</f>
        <v>39</v>
      </c>
      <c r="AE36" s="51" t="str">
        <f>CONCATENATE("&amp;utm_id=",'CAMPAIGN Name'!$B$27,"&amp;utm_pid=",CONCATENATE('CAMPAIGN Name'!$F$10,"_",'CAMPAIGN Name'!$F$18),IF(Q36="(notset)","",CONCATENATE("&amp;utm_l=",R36,"&amp;utm_stid=",'CAMPAIGN Name'!$F$12,"&amp;utm_cgid=",'CAMPAIGN Name'!$F$16,IF(S36="(notset)","",CONCATENATE("&amp;utm_pb=",INDEX('DATA VALUES'!$BN:$BN,MATCH(S36,'DATA VALUES'!$BM:$BM,0)))))))</f>
        <v>&amp;utm_id=%ebuy!&amp;utm_pid=AWA_DISC&amp;utm_l=sr-sp&amp;utm_stid=PRO&amp;utm_cgid=(notset)</v>
      </c>
      <c r="AF36" s="55">
        <f t="shared" ref="AF36" si="22">LEN(AE36)</f>
        <v>74</v>
      </c>
      <c r="AG36" s="51" t="str">
        <f t="shared" ref="AG36" si="23">CONCATENATE("&amp;utm_content=",SUBSTITUTE(SUBSTITUTE(AM36,CHAR(32),""),"&amp;","and"),"&amp;utm_p=",CONCATENATE(SUBSTITUTE(AS36,CHAR(32),""),"_",LOWER(SUBSTITUTE(SUBSTITUTE(AL36,CHAR(32),""),"&amp;","and"))))</f>
        <v>&amp;utm_content=Custom_N/A_sr-sp&amp;utm_p=ROS__iqa|lpg|nondco|ss|brawr|local|na|no|</v>
      </c>
      <c r="AH36" s="55">
        <f t="shared" ref="AH36" si="24">LEN(AG36)</f>
        <v>77</v>
      </c>
      <c r="AI36" s="51" t="str">
        <f>'CAMPAIGN Name'!$B$27</f>
        <v>%ebuy!</v>
      </c>
      <c r="AJ36" s="51" t="str">
        <f>CONCATENATE(AI36,"-",'CAMPAIGN Name'!$C$27)</f>
        <v>%ebuy!-RS_HeatnotBurn-Iluma_DIS_FY_24_Global_Media-parnership-PR</v>
      </c>
      <c r="AK36" s="59" t="str">
        <f>LOWER(SUBSTITUTE('CAMPAIGN Name'!$D$16,CHAR(32),""))</f>
        <v>paiddisplayandvideo</v>
      </c>
      <c r="AL36" s="59" t="str">
        <f t="shared" ref="AL36" si="25">CONCATENATE(SUBSTITUTE(SUBSTITUTE(LOWER(C36),CHAR(32),""),"&amp;","and"),"_",LOWER(SUBSTITUTE(SUBSTITUTE(BE36,CHAR(32),""),"&amp;","and")))</f>
        <v>_iqa|lpg|nondco|ss|brawr|local|na|no|</v>
      </c>
      <c r="AM36" s="59" t="str">
        <f t="shared" ref="AM36" si="26">CONCATENATE(SUBSTITUTE(E36,CHAR(32),""),"_",H36,"_",R36,IF(X36="","",CONCATENATE("_",SUBSTITUTE(SUBSTITUTE(X36,CHAR(32),""),"&amp;","and"))))</f>
        <v>Custom_N/A_sr-sp</v>
      </c>
      <c r="AN36" s="127"/>
      <c r="AO36" s="128" t="str">
        <f t="shared" ref="AO36:AO37" si="27">IFERROR(CONCATENATE(V36,IF(COUNT(FIND("?",V36))&gt;0,"&amp;","?"),"utm_campaign=",AJ36,"&amp;utm_source=",AL36,"&amp;utm_medium=",AK36,"&amp;",AC36,AE36,AG36),"")</f>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36" s="62"/>
      <c r="AS36" s="131" t="str">
        <f>INDEX('DATA VALUES'!$AR:$AR,MATCH($D36,'DATA VALUES'!$AQ:$AQ,0))</f>
        <v>ROS</v>
      </c>
      <c r="AT36" s="131" t="str">
        <f>INDEX('DATA VALUES'!$AU:$AU,MATCH($E36,'DATA VALUES'!$AT:$AT,0))</f>
        <v>Custom</v>
      </c>
      <c r="AU36" s="131" t="str">
        <f>INDEX('DATA VALUES'!$AX:$AX,MATCH($F36,'DATA VALUES'!$AW:$AW,0))</f>
        <v>PRO</v>
      </c>
      <c r="AV36" s="131" t="str">
        <f>IF(AU36="","",INDEX('DATA VALUES'!$BA:$BA,MATCH($G36,'DATA VALUES'!$AZ:$AZ,0)))</f>
        <v>ALL</v>
      </c>
      <c r="AW36" s="134" t="str">
        <f>IF(AV36="","",INDEX('DATA VALUES'!$BF:$BF,MATCH($I36,'DATA VALUES'!$BE:$BE,0)))</f>
        <v>IQA</v>
      </c>
      <c r="AX36" s="135" t="str">
        <f>IF(AW36="","",INDEX('DATA VALUES'!$BI:$BI,MATCH($J36,'DATA VALUES'!$BH:$BH,0)))</f>
        <v>LPG</v>
      </c>
      <c r="AY36" s="135" t="str">
        <f>IF(AX36="","",INDEX('DATA VALUES'!$BT:$BT,MATCH($K36,'DATA VALUES'!$BS:$BS,0)))</f>
        <v>NONDCO</v>
      </c>
      <c r="AZ36" s="135" t="str">
        <f>IF(AY36="","",INDEX('DATA VALUES'!$BW:$BW,MATCH($L36,'DATA VALUES'!$BV:$BV,0)))</f>
        <v>SS</v>
      </c>
      <c r="BA36" s="135" t="str">
        <f>IF(AZ36="","",INDEX('DATA VALUES'!$CD:$CD,MATCH($M36,'DATA VALUES'!$CC:$CC,0)))</f>
        <v>BRAWR</v>
      </c>
      <c r="BB36" s="136" t="str">
        <f>Table24[[#This Row],[Asset location ]]</f>
        <v>Local</v>
      </c>
      <c r="BC36" s="136" t="str">
        <f>Table24[[#This Row],[Creative Brand Asset]]</f>
        <v>NA</v>
      </c>
      <c r="BD36" s="136" t="str">
        <f>Table24[[#This Row],[Age Gate AD]]</f>
        <v>No</v>
      </c>
      <c r="BE36" s="137" t="str">
        <f>CONCATENATE(AW36,"|",AX36,"|",AY36,"|",AZ36,"|",BA36,"|",BB36,"|",BC36,"|",BD36,"|")&amp;SUBSTITUTE(Table24[[#This Row],[Free Element]],CHAR(32),"")</f>
        <v>IQA|LPG|NONDCO|SS|BRAWR|Local|NA|No|</v>
      </c>
      <c r="BF36" s="104" t="str">
        <f>IFERROR(IF(LEN(_xlfn.TEXTJOIN("",FALSE,#REF!))&gt;1,
IF(#REF!="","ERROR",""),""),"")</f>
        <v/>
      </c>
      <c r="BG36" s="104" t="str">
        <f>IFERROR(IF(LEN(_xlfn.TEXTJOIN("",FALSE,#REF!))&gt;1,
IF(AND(#REF!="CPM",#REF!=""),"ERROR",""),""),"")</f>
        <v/>
      </c>
      <c r="BH36" s="104" t="str">
        <f>IFERROR(IF(LEN(_xlfn.TEXTJOIN("",FALSE,#REF!))&gt;1,
IF(AND(#REF!="CPC",#REF!=""),"ERROR",""),""),"")</f>
        <v/>
      </c>
      <c r="BI36" s="104" t="str">
        <f>IFERROR(IF(LEN(_xlfn.TEXTJOIN("",FALSE,#REF!))&gt;1,
IF(AND(#REF!="CPA",#REF!=""),"ERROR",""),""),"")</f>
        <v/>
      </c>
      <c r="BJ36" s="104" t="str">
        <f>IFERROR(IF(LEN(_xlfn.TEXTJOIN("",FALSE,#REF!))&gt;1,
IF(#REF!="","ERROR",""),""),"")</f>
        <v/>
      </c>
      <c r="BK36" s="104" t="str">
        <f>IFERROR(IF(LEN(_xlfn.TEXTJOIN("",FALSE,#REF!))&gt;1,
IF(#REF!="","ERROR",""),""),"")</f>
        <v/>
      </c>
      <c r="BL36" s="104" t="str">
        <f>IFERROR(IF(LEN(_xlfn.TEXTJOIN("",FALSE,#REF!))&gt;1,
IF(#REF!="","ERROR",""),""),"")</f>
        <v/>
      </c>
      <c r="BM36" s="104" t="str">
        <f>IFERROR(IF(LEN(_xlfn.TEXTJOIN("",FALSE,#REF!))&gt;1,
IF(#REF!="","ERROR",""),""),"")</f>
        <v/>
      </c>
    </row>
    <row r="37" spans="2:65" ht="31.35" customHeight="1" x14ac:dyDescent="0.3">
      <c r="B37" s="142"/>
      <c r="C37" s="144"/>
      <c r="D37" s="131" t="s">
        <v>193</v>
      </c>
      <c r="E37" s="131" t="s">
        <v>194</v>
      </c>
      <c r="F37" s="131" t="s">
        <v>114</v>
      </c>
      <c r="G37" s="131" t="s">
        <v>195</v>
      </c>
      <c r="H37" s="115" t="s">
        <v>196</v>
      </c>
      <c r="I37" s="131" t="s">
        <v>197</v>
      </c>
      <c r="J37" s="131" t="s">
        <v>198</v>
      </c>
      <c r="K37" s="131" t="s">
        <v>199</v>
      </c>
      <c r="L37" s="115" t="s">
        <v>200</v>
      </c>
      <c r="M37" s="115" t="s">
        <v>197</v>
      </c>
      <c r="N37" s="115" t="s">
        <v>201</v>
      </c>
      <c r="O37" s="115" t="s">
        <v>202</v>
      </c>
      <c r="P37" s="115" t="s">
        <v>203</v>
      </c>
      <c r="Q37" s="143"/>
      <c r="R37" s="131" t="s">
        <v>204</v>
      </c>
      <c r="S37" s="131" t="s">
        <v>122</v>
      </c>
      <c r="T37" s="132">
        <v>46023</v>
      </c>
      <c r="U37" s="132">
        <v>46387</v>
      </c>
      <c r="V37" s="145"/>
      <c r="W37" s="115" t="s">
        <v>205</v>
      </c>
      <c r="X37" s="104"/>
      <c r="Y37" s="133" t="s">
        <v>206</v>
      </c>
      <c r="Z37" s="109" t="str">
        <f>IF(OR(ISBLANK(VLOOKUP(Table24[[#This Row],[Packages]],C:J,5)),ISBLANK(VLOOKUP(Table24[[#This Row],[Packages]],C:J,6)),ISBLANK(Table24[[#This Row],[Packages]]),ISBLANK(Table24[[#This Row],[Creative Brand Asset]]),ISBLANK(Table24[[#This Row],[Age Gate AD]]),NOT(IFERROR(VLOOKUP(Table24[[#This Row],[Packages]],C:J,8,FALSE)&gt;0,FALSE))),
"-",CONCATENATE(C37,"_",AS37,"_",AT37,"_",AU37,"_",H37,"_",VLOOKUP(Table24[[#This Row],[Packages]],C:I,7,FALSE),"_",AV37,"_",BE37))</f>
        <v>_ROS_Custom_PRO_N/A_CPM_ALL_IQA|LPG|NONDCO|SS|BRAWR|Local|NA|No|</v>
      </c>
      <c r="AA37" s="122" t="s">
        <v>148</v>
      </c>
      <c r="AB37" s="123" t="str">
        <f t="shared" si="0"/>
        <v>_ROS_Custom_PRO_N/A_CPM_ALL_IQA|LPG|NONDCO|SS|BRAWR|Local|NA|No|</v>
      </c>
      <c r="AC37" s="51" t="str">
        <f>CONCATENATE("utm_b=",SUBSTITUTE('CAMPAIGN Name'!$D$12," ",""),"&amp;utm_c=",'CAMPAIGN Name'!$B$10,"&amp;utm_ptid=",'CAMPAIGN Name'!$F$14)</f>
        <v>utm_b=HeatnotBurn&amp;utm_c=RS&amp;utm_ptid=MAR</v>
      </c>
      <c r="AD37" s="55">
        <f t="shared" ref="AD37" si="28">LEN(AC37)</f>
        <v>39</v>
      </c>
      <c r="AE37" s="51" t="e">
        <f>CONCATENATE("&amp;utm_id=",'CAMPAIGN Name'!$B$27,"&amp;utm_pid=",CONCATENATE('CAMPAIGN Name'!$F$10,"_",'CAMPAIGN Name'!$F$18),IF(#REF!="(notset)","",CONCATENATE("&amp;utm_l=",R37,"&amp;utm_stid=",'CAMPAIGN Name'!$F$12,"&amp;utm_cgid=",'CAMPAIGN Name'!$F$16,IF(S37="(notset)","",CONCATENATE("&amp;utm_pb=",INDEX('DATA VALUES'!$BN:$BN,MATCH(S37,'DATA VALUES'!$BM:$BM,0)))))))</f>
        <v>#REF!</v>
      </c>
      <c r="AF37" s="55" t="e">
        <f t="shared" ref="AF37" si="29">LEN(AE37)</f>
        <v>#REF!</v>
      </c>
      <c r="AG37" s="51" t="str">
        <f t="shared" ref="AG37" si="30">CONCATENATE("&amp;utm_content=",SUBSTITUTE(SUBSTITUTE(AM37,CHAR(32),""),"&amp;","and"),"&amp;utm_p=",CONCATENATE(SUBSTITUTE(AS37,CHAR(32),""),"_",LOWER(SUBSTITUTE(SUBSTITUTE(AL37,CHAR(32),""),"&amp;","and"))))</f>
        <v>&amp;utm_content=Custom_N/A_sr-sp&amp;utm_p=ROS__iqa|lpg|nondco|ss|brawr|local|na|no|</v>
      </c>
      <c r="AH37" s="55">
        <f t="shared" ref="AH37" si="31">LEN(AG37)</f>
        <v>77</v>
      </c>
      <c r="AI37" s="51" t="str">
        <f>'CAMPAIGN Name'!$B$27</f>
        <v>%ebuy!</v>
      </c>
      <c r="AJ37" s="51" t="str">
        <f>CONCATENATE(AI37,"-",'CAMPAIGN Name'!$C$27)</f>
        <v>%ebuy!-RS_HeatnotBurn-Iluma_DIS_FY_24_Global_Media-parnership-PR</v>
      </c>
      <c r="AK37" s="59" t="str">
        <f>LOWER(SUBSTITUTE('CAMPAIGN Name'!$D$16,CHAR(32),""))</f>
        <v>paiddisplayandvideo</v>
      </c>
      <c r="AL37" s="59" t="str">
        <f t="shared" ref="AL37" si="32">CONCATENATE(SUBSTITUTE(SUBSTITUTE(LOWER(C37),CHAR(32),""),"&amp;","and"),"_",LOWER(SUBSTITUTE(SUBSTITUTE(BE37,CHAR(32),""),"&amp;","and")))</f>
        <v>_iqa|lpg|nondco|ss|brawr|local|na|no|</v>
      </c>
      <c r="AM37" s="59" t="str">
        <f t="shared" ref="AM37" si="33">CONCATENATE(SUBSTITUTE(E37,CHAR(32),""),"_",H37,"_",R37,IF(X37="","",CONCATENATE("_",SUBSTITUTE(SUBSTITUTE(X37,CHAR(32),""),"&amp;","and"))))</f>
        <v>Custom_N/A_sr-sp</v>
      </c>
      <c r="AN37" s="127"/>
      <c r="AO37" s="128" t="str">
        <f t="shared" si="27"/>
        <v/>
      </c>
      <c r="AP37" s="62"/>
      <c r="AS37" s="131" t="str">
        <f>INDEX('DATA VALUES'!$AR:$AR,MATCH($D37,'DATA VALUES'!$AQ:$AQ,0))</f>
        <v>ROS</v>
      </c>
      <c r="AT37" s="131" t="str">
        <f>INDEX('DATA VALUES'!$AU:$AU,MATCH($E37,'DATA VALUES'!$AT:$AT,0))</f>
        <v>Custom</v>
      </c>
      <c r="AU37" s="131" t="str">
        <f>INDEX('DATA VALUES'!$AX:$AX,MATCH($F37,'DATA VALUES'!$AW:$AW,0))</f>
        <v>PRO</v>
      </c>
      <c r="AV37" s="131" t="str">
        <f>IF(AU37="","",INDEX('DATA VALUES'!$BA:$BA,MATCH($G37,'DATA VALUES'!$AZ:$AZ,0)))</f>
        <v>ALL</v>
      </c>
      <c r="AW37" s="134" t="str">
        <f>IF(AV37="","",INDEX('DATA VALUES'!$BF:$BF,MATCH($I37,'DATA VALUES'!$BE:$BE,0)))</f>
        <v>IQA</v>
      </c>
      <c r="AX37" s="135" t="str">
        <f>IF(AW37="","",INDEX('DATA VALUES'!$BI:$BI,MATCH($J37,'DATA VALUES'!$BH:$BH,0)))</f>
        <v>LPG</v>
      </c>
      <c r="AY37" s="135" t="str">
        <f>IF(AX37="","",INDEX('DATA VALUES'!$BT:$BT,MATCH($K37,'DATA VALUES'!$BS:$BS,0)))</f>
        <v>NONDCO</v>
      </c>
      <c r="AZ37" s="135" t="str">
        <f>IF(AY37="","",INDEX('DATA VALUES'!$BW:$BW,MATCH($L37,'DATA VALUES'!$BV:$BV,0)))</f>
        <v>SS</v>
      </c>
      <c r="BA37" s="135" t="str">
        <f>IF(AZ37="","",INDEX('DATA VALUES'!$CD:$CD,MATCH($M37,'DATA VALUES'!$CC:$CC,0)))</f>
        <v>BRAWR</v>
      </c>
      <c r="BB37" s="136" t="str">
        <f>Table24[[#This Row],[Asset location ]]</f>
        <v>Local</v>
      </c>
      <c r="BC37" s="136" t="str">
        <f>Table24[[#This Row],[Creative Brand Asset]]</f>
        <v>NA</v>
      </c>
      <c r="BD37" s="136" t="str">
        <f>Table24[[#This Row],[Age Gate AD]]</f>
        <v>No</v>
      </c>
      <c r="BE37" s="137" t="str">
        <f>CONCATENATE(AW37,"|",AX37,"|",AY37,"|",AZ37,"|",BA37,"|",BB37,"|",BC37,"|",BD37,"|")&amp;SUBSTITUTE(Table24[[#This Row],[Free Element]],CHAR(32),"")</f>
        <v>IQA|LPG|NONDCO|SS|BRAWR|Local|NA|No|</v>
      </c>
      <c r="BF37" s="104" t="str">
        <f>IFERROR(IF(LEN(_xlfn.TEXTJOIN("",FALSE,#REF!))&gt;1,
IF(#REF!="","ERROR",""),""),"")</f>
        <v/>
      </c>
      <c r="BG37" s="104" t="str">
        <f>IFERROR(IF(LEN(_xlfn.TEXTJOIN("",FALSE,#REF!))&gt;1,
IF(AND(#REF!="CPM",#REF!=""),"ERROR",""),""),"")</f>
        <v/>
      </c>
      <c r="BH37" s="104" t="str">
        <f>IFERROR(IF(LEN(_xlfn.TEXTJOIN("",FALSE,#REF!))&gt;1,
IF(AND(#REF!="CPC",#REF!=""),"ERROR",""),""),"")</f>
        <v/>
      </c>
      <c r="BI37" s="104" t="str">
        <f>IFERROR(IF(LEN(_xlfn.TEXTJOIN("",FALSE,#REF!))&gt;1,
IF(AND(#REF!="CPA",#REF!=""),"ERROR",""),""),"")</f>
        <v/>
      </c>
      <c r="BJ37" s="104" t="str">
        <f>IFERROR(IF(LEN(_xlfn.TEXTJOIN("",FALSE,#REF!))&gt;1,
IF(#REF!="","ERROR",""),""),"")</f>
        <v/>
      </c>
      <c r="BK37" s="104" t="str">
        <f>IFERROR(IF(LEN(_xlfn.TEXTJOIN("",FALSE,#REF!))&gt;1,
IF(#REF!="","ERROR",""),""),"")</f>
        <v/>
      </c>
      <c r="BL37" s="104" t="str">
        <f>IFERROR(IF(LEN(_xlfn.TEXTJOIN("",FALSE,#REF!))&gt;1,
IF(#REF!="","ERROR",""),""),"")</f>
        <v/>
      </c>
      <c r="BM37" s="104" t="str">
        <f>IFERROR(IF(LEN(_xlfn.TEXTJOIN("",FALSE,#REF!))&gt;1,
IF(#REF!="","ERROR",""),""),"")</f>
        <v/>
      </c>
    </row>
    <row r="38" spans="2:65" ht="31.35" customHeight="1" x14ac:dyDescent="0.3">
      <c r="B38" s="142"/>
      <c r="C38" s="144"/>
      <c r="D38" s="131" t="s">
        <v>193</v>
      </c>
      <c r="E38" s="131" t="s">
        <v>194</v>
      </c>
      <c r="F38" s="131" t="s">
        <v>114</v>
      </c>
      <c r="G38" s="131" t="s">
        <v>195</v>
      </c>
      <c r="H38" s="115" t="s">
        <v>196</v>
      </c>
      <c r="I38" s="131" t="s">
        <v>197</v>
      </c>
      <c r="J38" s="131" t="s">
        <v>198</v>
      </c>
      <c r="K38" s="131" t="s">
        <v>199</v>
      </c>
      <c r="L38" s="115" t="s">
        <v>200</v>
      </c>
      <c r="M38" s="115" t="s">
        <v>197</v>
      </c>
      <c r="N38" s="115" t="s">
        <v>201</v>
      </c>
      <c r="O38" s="115" t="s">
        <v>202</v>
      </c>
      <c r="P38" s="115" t="s">
        <v>203</v>
      </c>
      <c r="Q38" s="143"/>
      <c r="R38" s="131" t="s">
        <v>204</v>
      </c>
      <c r="S38" s="131" t="s">
        <v>122</v>
      </c>
      <c r="T38" s="132">
        <v>46023</v>
      </c>
      <c r="U38" s="132">
        <v>46387</v>
      </c>
      <c r="V38" s="145"/>
      <c r="W38" s="115" t="s">
        <v>205</v>
      </c>
      <c r="X38" s="104"/>
      <c r="Y38" s="133" t="s">
        <v>206</v>
      </c>
      <c r="Z38" s="109" t="str">
        <f>IF(OR(ISBLANK(VLOOKUP(Table24[[#This Row],[Packages]],C:J,5)),ISBLANK(VLOOKUP(Table24[[#This Row],[Packages]],C:J,6)),ISBLANK(Table24[[#This Row],[Packages]]),ISBLANK(Table24[[#This Row],[Creative Brand Asset]]),ISBLANK(Table24[[#This Row],[Age Gate AD]]),NOT(IFERROR(VLOOKUP(Table24[[#This Row],[Packages]],C:J,8,FALSE)&gt;0,FALSE))),
"-",CONCATENATE(C38,"_",AS38,"_",AT38,"_",AU38,"_",H38,"_",VLOOKUP(Table24[[#This Row],[Packages]],C:I,7,FALSE),"_",AV38,"_",BE38))</f>
        <v>_ROS_Custom_PRO_N/A_CPM_ALL_IQA|LPG|NONDCO|SS|BRAWR|Local|NA|No|</v>
      </c>
      <c r="AA38" s="122" t="s">
        <v>148</v>
      </c>
      <c r="AB38" s="123" t="str">
        <f t="shared" si="0"/>
        <v>_ROS_Custom_PRO_N/A_CPM_ALL_IQA|LPG|NONDCO|SS|BRAWR|Local|NA|No|</v>
      </c>
      <c r="AC38" s="51" t="str">
        <f>CONCATENATE("utm_b=",SUBSTITUTE('CAMPAIGN Name'!$D$12," ",""),"&amp;utm_c=",'CAMPAIGN Name'!$B$10,"&amp;utm_ptid=",'CAMPAIGN Name'!$F$14)</f>
        <v>utm_b=HeatnotBurn&amp;utm_c=RS&amp;utm_ptid=MAR</v>
      </c>
      <c r="AD38" s="55">
        <f t="shared" si="15"/>
        <v>39</v>
      </c>
      <c r="AE38" s="51" t="str">
        <f>CONCATENATE("&amp;utm_id=",'CAMPAIGN Name'!$B$27,"&amp;utm_pid=",CONCATENATE('CAMPAIGN Name'!$F$10,"_",'CAMPAIGN Name'!$F$18),IF(Q37="(notset)","",CONCATENATE("&amp;utm_l=",R38,"&amp;utm_stid=",'CAMPAIGN Name'!$F$12,"&amp;utm_cgid=",'CAMPAIGN Name'!$F$16,IF(S38="(notset)","",CONCATENATE("&amp;utm_pb=",INDEX('DATA VALUES'!$BN:$BN,MATCH(S38,'DATA VALUES'!$BM:$BM,0)))))))</f>
        <v>&amp;utm_id=%ebuy!&amp;utm_pid=AWA_DISC&amp;utm_l=sr-sp&amp;utm_stid=PRO&amp;utm_cgid=(notset)</v>
      </c>
      <c r="AF38" s="55">
        <f t="shared" si="16"/>
        <v>74</v>
      </c>
      <c r="AG38" s="51" t="str">
        <f t="shared" si="3"/>
        <v>&amp;utm_content=Custom_N/A_sr-sp&amp;utm_p=ROS__iqa|lpg|nondco|ss|brawr|local|na|no|</v>
      </c>
      <c r="AH38" s="55">
        <f t="shared" si="17"/>
        <v>77</v>
      </c>
      <c r="AI38" s="51" t="str">
        <f>'CAMPAIGN Name'!$B$27</f>
        <v>%ebuy!</v>
      </c>
      <c r="AJ38" s="51" t="str">
        <f>CONCATENATE(AI38,"-",'CAMPAIGN Name'!$C$27)</f>
        <v>%ebuy!-RS_HeatnotBurn-Iluma_DIS_FY_24_Global_Media-parnership-PR</v>
      </c>
      <c r="AK38" s="59" t="str">
        <f>LOWER(SUBSTITUTE('CAMPAIGN Name'!$D$16,CHAR(32),""))</f>
        <v>paiddisplayandvideo</v>
      </c>
      <c r="AL38" s="59" t="str">
        <f t="shared" si="18"/>
        <v>_iqa|lpg|nondco|ss|brawr|local|na|no|</v>
      </c>
      <c r="AM38" s="59" t="str">
        <f t="shared" si="19"/>
        <v>Custom_N/A_sr-sp</v>
      </c>
      <c r="AN38" s="127"/>
      <c r="AO38" s="128" t="str">
        <f t="shared" si="20"/>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38" s="62"/>
      <c r="AS38" s="131" t="str">
        <f>INDEX('DATA VALUES'!$AR:$AR,MATCH($D38,'DATA VALUES'!$AQ:$AQ,0))</f>
        <v>ROS</v>
      </c>
      <c r="AT38" s="131" t="str">
        <f>INDEX('DATA VALUES'!$AU:$AU,MATCH($E38,'DATA VALUES'!$AT:$AT,0))</f>
        <v>Custom</v>
      </c>
      <c r="AU38" s="131" t="str">
        <f>INDEX('DATA VALUES'!$AX:$AX,MATCH($F38,'DATA VALUES'!$AW:$AW,0))</f>
        <v>PRO</v>
      </c>
      <c r="AV38" s="131" t="str">
        <f>IF(AU38="","",INDEX('DATA VALUES'!$BA:$BA,MATCH($G38,'DATA VALUES'!$AZ:$AZ,0)))</f>
        <v>ALL</v>
      </c>
      <c r="AW38" s="134" t="str">
        <f>IF(AV38="","",INDEX('DATA VALUES'!$BF:$BF,MATCH($I38,'DATA VALUES'!$BE:$BE,0)))</f>
        <v>IQA</v>
      </c>
      <c r="AX38" s="135" t="str">
        <f>IF(AW38="","",INDEX('DATA VALUES'!$BI:$BI,MATCH($J38,'DATA VALUES'!$BH:$BH,0)))</f>
        <v>LPG</v>
      </c>
      <c r="AY38" s="135" t="str">
        <f>IF(AX38="","",INDEX('DATA VALUES'!$BT:$BT,MATCH($K38,'DATA VALUES'!$BS:$BS,0)))</f>
        <v>NONDCO</v>
      </c>
      <c r="AZ38" s="135" t="str">
        <f>IF(AY38="","",INDEX('DATA VALUES'!$BW:$BW,MATCH($L38,'DATA VALUES'!$BV:$BV,0)))</f>
        <v>SS</v>
      </c>
      <c r="BA38" s="135" t="str">
        <f>IF(AZ38="","",INDEX('DATA VALUES'!$CD:$CD,MATCH($M38,'DATA VALUES'!$CC:$CC,0)))</f>
        <v>BRAWR</v>
      </c>
      <c r="BB38" s="136" t="str">
        <f>Table24[[#This Row],[Asset location ]]</f>
        <v>Local</v>
      </c>
      <c r="BC38" s="136" t="str">
        <f>Table24[[#This Row],[Creative Brand Asset]]</f>
        <v>NA</v>
      </c>
      <c r="BD38" s="136" t="str">
        <f>Table24[[#This Row],[Age Gate AD]]</f>
        <v>No</v>
      </c>
      <c r="BE38" s="137" t="str">
        <f>CONCATENATE(AW38,"|",AX38,"|",AY38,"|",AZ38,"|",BA38,"|",BB38,"|",BC38,"|",BD38,"|")&amp;SUBSTITUTE(Table24[[#This Row],[Free Element]],CHAR(32),"")</f>
        <v>IQA|LPG|NONDCO|SS|BRAWR|Local|NA|No|</v>
      </c>
      <c r="BF38" s="104" t="str">
        <f>IFERROR(IF(LEN(_xlfn.TEXTJOIN("",FALSE,#REF!))&gt;1,
IF(#REF!="","ERROR",""),""),"")</f>
        <v/>
      </c>
      <c r="BG38" s="104" t="str">
        <f>IFERROR(IF(LEN(_xlfn.TEXTJOIN("",FALSE,#REF!))&gt;1,
IF(AND(#REF!="CPM",#REF!=""),"ERROR",""),""),"")</f>
        <v/>
      </c>
      <c r="BH38" s="104" t="str">
        <f>IFERROR(IF(LEN(_xlfn.TEXTJOIN("",FALSE,#REF!))&gt;1,
IF(AND(#REF!="CPC",#REF!=""),"ERROR",""),""),"")</f>
        <v/>
      </c>
      <c r="BI38" s="104" t="str">
        <f>IFERROR(IF(LEN(_xlfn.TEXTJOIN("",FALSE,#REF!))&gt;1,
IF(AND(#REF!="CPA",#REF!=""),"ERROR",""),""),"")</f>
        <v/>
      </c>
      <c r="BJ38" s="104" t="str">
        <f>IFERROR(IF(LEN(_xlfn.TEXTJOIN("",FALSE,#REF!))&gt;1,
IF(#REF!="","ERROR",""),""),"")</f>
        <v/>
      </c>
      <c r="BK38" s="104" t="str">
        <f>IFERROR(IF(LEN(_xlfn.TEXTJOIN("",FALSE,#REF!))&gt;1,
IF(#REF!="","ERROR",""),""),"")</f>
        <v/>
      </c>
      <c r="BL38" s="104" t="str">
        <f>IFERROR(IF(LEN(_xlfn.TEXTJOIN("",FALSE,#REF!))&gt;1,
IF(#REF!="","ERROR",""),""),"")</f>
        <v/>
      </c>
      <c r="BM38" s="104" t="str">
        <f>IFERROR(IF(LEN(_xlfn.TEXTJOIN("",FALSE,#REF!))&gt;1,
IF(#REF!="","ERROR",""),""),"")</f>
        <v/>
      </c>
    </row>
    <row r="39" spans="2:65" ht="31.35" customHeight="1" x14ac:dyDescent="0.3">
      <c r="B39" s="142"/>
      <c r="C39" s="144"/>
      <c r="D39" s="131" t="s">
        <v>193</v>
      </c>
      <c r="E39" s="131" t="s">
        <v>194</v>
      </c>
      <c r="F39" s="131" t="s">
        <v>114</v>
      </c>
      <c r="G39" s="131" t="s">
        <v>195</v>
      </c>
      <c r="H39" s="115" t="s">
        <v>196</v>
      </c>
      <c r="I39" s="131" t="s">
        <v>197</v>
      </c>
      <c r="J39" s="131" t="s">
        <v>198</v>
      </c>
      <c r="K39" s="131" t="s">
        <v>199</v>
      </c>
      <c r="L39" s="115" t="s">
        <v>200</v>
      </c>
      <c r="M39" s="115" t="s">
        <v>197</v>
      </c>
      <c r="N39" s="115" t="s">
        <v>201</v>
      </c>
      <c r="O39" s="115" t="s">
        <v>202</v>
      </c>
      <c r="P39" s="115" t="s">
        <v>203</v>
      </c>
      <c r="Q39" s="143"/>
      <c r="R39" s="131" t="s">
        <v>204</v>
      </c>
      <c r="S39" s="131" t="s">
        <v>122</v>
      </c>
      <c r="T39" s="132">
        <v>46023</v>
      </c>
      <c r="U39" s="132">
        <v>46387</v>
      </c>
      <c r="V39" s="145"/>
      <c r="W39" s="115" t="s">
        <v>205</v>
      </c>
      <c r="X39" s="104"/>
      <c r="Y39" s="133" t="s">
        <v>206</v>
      </c>
      <c r="Z39" s="109" t="str">
        <f>IF(OR(ISBLANK(VLOOKUP(Table24[[#This Row],[Packages]],C:J,5)),ISBLANK(VLOOKUP(Table24[[#This Row],[Packages]],C:J,6)),ISBLANK(Table24[[#This Row],[Packages]]),ISBLANK(Table24[[#This Row],[Creative Brand Asset]]),ISBLANK(Table24[[#This Row],[Age Gate AD]]),NOT(IFERROR(VLOOKUP(Table24[[#This Row],[Packages]],C:J,8,FALSE)&gt;0,FALSE))),
"-",CONCATENATE(C39,"_",AS39,"_",AT39,"_",AU39,"_",H39,"_",VLOOKUP(Table24[[#This Row],[Packages]],C:I,7,FALSE),"_",AV39,"_",BE39))</f>
        <v>_ROS_Custom_PRO_N/A_CPM_ALL_IQA|LPG|NONDCO|SS|BRAWR|Local|NA|No|</v>
      </c>
      <c r="AA39" s="122" t="s">
        <v>148</v>
      </c>
      <c r="AB39" s="123" t="str">
        <f t="shared" si="0"/>
        <v>_ROS_Custom_PRO_N/A_CPM_ALL_IQA|LPG|NONDCO|SS|BRAWR|Local|NA|No|</v>
      </c>
      <c r="AC39" s="51" t="str">
        <f>CONCATENATE("utm_b=",SUBSTITUTE('CAMPAIGN Name'!$D$12," ",""),"&amp;utm_c=",'CAMPAIGN Name'!$B$10,"&amp;utm_ptid=",'CAMPAIGN Name'!$F$14)</f>
        <v>utm_b=HeatnotBurn&amp;utm_c=RS&amp;utm_ptid=MAR</v>
      </c>
      <c r="AD39" s="55">
        <f t="shared" ref="AD39" si="34">LEN(AC39)</f>
        <v>39</v>
      </c>
      <c r="AE39" s="51" t="str">
        <f>CONCATENATE("&amp;utm_id=",'CAMPAIGN Name'!$B$27,"&amp;utm_pid=",CONCATENATE('CAMPAIGN Name'!$F$10,"_",'CAMPAIGN Name'!$F$18),IF(Q39="(notset)","",CONCATENATE("&amp;utm_l=",R39,"&amp;utm_stid=",'CAMPAIGN Name'!$F$12,"&amp;utm_cgid=",'CAMPAIGN Name'!$F$16,IF(S39="(notset)","",CONCATENATE("&amp;utm_pb=",INDEX('DATA VALUES'!$BN:$BN,MATCH(S39,'DATA VALUES'!$BM:$BM,0)))))))</f>
        <v>&amp;utm_id=%ebuy!&amp;utm_pid=AWA_DISC&amp;utm_l=sr-sp&amp;utm_stid=PRO&amp;utm_cgid=(notset)</v>
      </c>
      <c r="AF39" s="55">
        <f t="shared" ref="AF39" si="35">LEN(AE39)</f>
        <v>74</v>
      </c>
      <c r="AG39" s="51" t="str">
        <f t="shared" ref="AG39" si="36">CONCATENATE("&amp;utm_content=",SUBSTITUTE(SUBSTITUTE(AM39,CHAR(32),""),"&amp;","and"),"&amp;utm_p=",CONCATENATE(SUBSTITUTE(AS39,CHAR(32),""),"_",LOWER(SUBSTITUTE(SUBSTITUTE(AL39,CHAR(32),""),"&amp;","and"))))</f>
        <v>&amp;utm_content=Custom_N/A_sr-sp&amp;utm_p=ROS__iqa|lpg|nondco|ss|brawr|local|na|no|</v>
      </c>
      <c r="AH39" s="55">
        <f t="shared" ref="AH39" si="37">LEN(AG39)</f>
        <v>77</v>
      </c>
      <c r="AI39" s="51" t="str">
        <f>'CAMPAIGN Name'!$B$27</f>
        <v>%ebuy!</v>
      </c>
      <c r="AJ39" s="51" t="str">
        <f>CONCATENATE(AI39,"-",'CAMPAIGN Name'!$C$27)</f>
        <v>%ebuy!-RS_HeatnotBurn-Iluma_DIS_FY_24_Global_Media-parnership-PR</v>
      </c>
      <c r="AK39" s="59" t="str">
        <f>LOWER(SUBSTITUTE('CAMPAIGN Name'!$D$16,CHAR(32),""))</f>
        <v>paiddisplayandvideo</v>
      </c>
      <c r="AL39" s="59" t="str">
        <f t="shared" ref="AL39" si="38">CONCATENATE(SUBSTITUTE(SUBSTITUTE(LOWER(C39),CHAR(32),""),"&amp;","and"),"_",LOWER(SUBSTITUTE(SUBSTITUTE(BE39,CHAR(32),""),"&amp;","and")))</f>
        <v>_iqa|lpg|nondco|ss|brawr|local|na|no|</v>
      </c>
      <c r="AM39" s="59" t="str">
        <f t="shared" ref="AM39" si="39">CONCATENATE(SUBSTITUTE(E39,CHAR(32),""),"_",H39,"_",R39,IF(X39="","",CONCATENATE("_",SUBSTITUTE(SUBSTITUTE(X39,CHAR(32),""),"&amp;","and"))))</f>
        <v>Custom_N/A_sr-sp</v>
      </c>
      <c r="AN39" s="127"/>
      <c r="AO39" s="128" t="str">
        <f t="shared" ref="AO39" si="40">IFERROR(CONCATENATE(V39,IF(COUNT(FIND("?",V39))&gt;0,"&amp;","?"),"utm_campaign=",AJ39,"&amp;utm_source=",AL39,"&amp;utm_medium=",AK39,"&amp;",AC39,AE39,AG39),"")</f>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39" s="62"/>
      <c r="AS39" s="131" t="str">
        <f>INDEX('DATA VALUES'!$AR:$AR,MATCH($D39,'DATA VALUES'!$AQ:$AQ,0))</f>
        <v>ROS</v>
      </c>
      <c r="AT39" s="131" t="str">
        <f>INDEX('DATA VALUES'!$AU:$AU,MATCH($E39,'DATA VALUES'!$AT:$AT,0))</f>
        <v>Custom</v>
      </c>
      <c r="AU39" s="131" t="str">
        <f>INDEX('DATA VALUES'!$AX:$AX,MATCH($F39,'DATA VALUES'!$AW:$AW,0))</f>
        <v>PRO</v>
      </c>
      <c r="AV39" s="131" t="str">
        <f>IF(AU39="","",INDEX('DATA VALUES'!$BA:$BA,MATCH($G39,'DATA VALUES'!$AZ:$AZ,0)))</f>
        <v>ALL</v>
      </c>
      <c r="AW39" s="134" t="str">
        <f>IF(AV39="","",INDEX('DATA VALUES'!$BF:$BF,MATCH($I39,'DATA VALUES'!$BE:$BE,0)))</f>
        <v>IQA</v>
      </c>
      <c r="AX39" s="135" t="str">
        <f>IF(AW39="","",INDEX('DATA VALUES'!$BI:$BI,MATCH($J39,'DATA VALUES'!$BH:$BH,0)))</f>
        <v>LPG</v>
      </c>
      <c r="AY39" s="135" t="str">
        <f>IF(AX39="","",INDEX('DATA VALUES'!$BT:$BT,MATCH($K39,'DATA VALUES'!$BS:$BS,0)))</f>
        <v>NONDCO</v>
      </c>
      <c r="AZ39" s="135" t="str">
        <f>IF(AY39="","",INDEX('DATA VALUES'!$BW:$BW,MATCH($L39,'DATA VALUES'!$BV:$BV,0)))</f>
        <v>SS</v>
      </c>
      <c r="BA39" s="135" t="str">
        <f>IF(AZ39="","",INDEX('DATA VALUES'!$CD:$CD,MATCH($M39,'DATA VALUES'!$CC:$CC,0)))</f>
        <v>BRAWR</v>
      </c>
      <c r="BB39" s="136" t="str">
        <f>Table24[[#This Row],[Asset location ]]</f>
        <v>Local</v>
      </c>
      <c r="BC39" s="136" t="str">
        <f>Table24[[#This Row],[Creative Brand Asset]]</f>
        <v>NA</v>
      </c>
      <c r="BD39" s="136" t="str">
        <f>Table24[[#This Row],[Age Gate AD]]</f>
        <v>No</v>
      </c>
      <c r="BE39" s="137" t="str">
        <f>CONCATENATE(AW39,"|",AX39,"|",AY39,"|",AZ39,"|",BA39,"|",BB39,"|",BC39,"|",BD39,"|")&amp;SUBSTITUTE(Table24[[#This Row],[Free Element]],CHAR(32),"")</f>
        <v>IQA|LPG|NONDCO|SS|BRAWR|Local|NA|No|</v>
      </c>
      <c r="BF39" s="104" t="str">
        <f>IFERROR(IF(LEN(_xlfn.TEXTJOIN("",FALSE,#REF!))&gt;1,
IF(#REF!="","ERROR",""),""),"")</f>
        <v/>
      </c>
      <c r="BG39" s="104" t="str">
        <f>IFERROR(IF(LEN(_xlfn.TEXTJOIN("",FALSE,#REF!))&gt;1,
IF(AND(#REF!="CPM",#REF!=""),"ERROR",""),""),"")</f>
        <v/>
      </c>
      <c r="BH39" s="104" t="str">
        <f>IFERROR(IF(LEN(_xlfn.TEXTJOIN("",FALSE,#REF!))&gt;1,
IF(AND(#REF!="CPC",#REF!=""),"ERROR",""),""),"")</f>
        <v/>
      </c>
      <c r="BI39" s="104" t="str">
        <f>IFERROR(IF(LEN(_xlfn.TEXTJOIN("",FALSE,#REF!))&gt;1,
IF(AND(#REF!="CPA",#REF!=""),"ERROR",""),""),"")</f>
        <v/>
      </c>
      <c r="BJ39" s="104" t="str">
        <f>IFERROR(IF(LEN(_xlfn.TEXTJOIN("",FALSE,#REF!))&gt;1,
IF(#REF!="","ERROR",""),""),"")</f>
        <v/>
      </c>
      <c r="BK39" s="104" t="str">
        <f>IFERROR(IF(LEN(_xlfn.TEXTJOIN("",FALSE,#REF!))&gt;1,
IF(#REF!="","ERROR",""),""),"")</f>
        <v/>
      </c>
      <c r="BL39" s="104" t="str">
        <f>IFERROR(IF(LEN(_xlfn.TEXTJOIN("",FALSE,#REF!))&gt;1,
IF(#REF!="","ERROR",""),""),"")</f>
        <v/>
      </c>
      <c r="BM39" s="104" t="str">
        <f>IFERROR(IF(LEN(_xlfn.TEXTJOIN("",FALSE,#REF!))&gt;1,
IF(#REF!="","ERROR",""),""),"")</f>
        <v/>
      </c>
    </row>
    <row r="40" spans="2:65" ht="31.35" customHeight="1" x14ac:dyDescent="0.3">
      <c r="B40" s="142"/>
      <c r="C40" s="144"/>
      <c r="D40" s="131" t="s">
        <v>193</v>
      </c>
      <c r="E40" s="131" t="s">
        <v>194</v>
      </c>
      <c r="F40" s="131" t="s">
        <v>114</v>
      </c>
      <c r="G40" s="131" t="s">
        <v>195</v>
      </c>
      <c r="H40" s="115" t="s">
        <v>196</v>
      </c>
      <c r="I40" s="131" t="s">
        <v>197</v>
      </c>
      <c r="J40" s="131" t="s">
        <v>198</v>
      </c>
      <c r="K40" s="131" t="s">
        <v>199</v>
      </c>
      <c r="L40" s="115" t="s">
        <v>200</v>
      </c>
      <c r="M40" s="115" t="s">
        <v>197</v>
      </c>
      <c r="N40" s="115" t="s">
        <v>201</v>
      </c>
      <c r="O40" s="115" t="s">
        <v>202</v>
      </c>
      <c r="P40" s="115" t="s">
        <v>203</v>
      </c>
      <c r="Q40" s="143"/>
      <c r="R40" s="131" t="s">
        <v>204</v>
      </c>
      <c r="S40" s="131" t="s">
        <v>122</v>
      </c>
      <c r="T40" s="132">
        <v>46023</v>
      </c>
      <c r="U40" s="132">
        <v>46387</v>
      </c>
      <c r="V40" s="145"/>
      <c r="W40" s="115" t="s">
        <v>205</v>
      </c>
      <c r="X40" s="104"/>
      <c r="Y40" s="133" t="s">
        <v>206</v>
      </c>
      <c r="Z40" s="109" t="str">
        <f>IF(OR(ISBLANK(VLOOKUP(Table24[[#This Row],[Packages]],C:J,5)),ISBLANK(VLOOKUP(Table24[[#This Row],[Packages]],C:J,6)),ISBLANK(Table24[[#This Row],[Packages]]),ISBLANK(Table24[[#This Row],[Creative Brand Asset]]),ISBLANK(Table24[[#This Row],[Age Gate AD]]),NOT(IFERROR(VLOOKUP(Table24[[#This Row],[Packages]],C:J,8,FALSE)&gt;0,FALSE))),
"-",CONCATENATE(C40,"_",AS40,"_",AT40,"_",AU40,"_",H40,"_",VLOOKUP(Table24[[#This Row],[Packages]],C:I,7,FALSE),"_",AV40,"_",BE40))</f>
        <v>_ROS_Custom_PRO_N/A_CPM_ALL_IQA|LPG|NONDCO|SS|BRAWR|Local|NA|No|</v>
      </c>
      <c r="AA40" s="122" t="s">
        <v>148</v>
      </c>
      <c r="AB40" s="123" t="str">
        <f t="shared" si="0"/>
        <v>_ROS_Custom_PRO_N/A_CPM_ALL_IQA|LPG|NONDCO|SS|BRAWR|Local|NA|No|</v>
      </c>
      <c r="AC40" s="51" t="str">
        <f>CONCATENATE("utm_b=",SUBSTITUTE('CAMPAIGN Name'!$D$12," ",""),"&amp;utm_c=",'CAMPAIGN Name'!$B$10,"&amp;utm_ptid=",'CAMPAIGN Name'!$F$14)</f>
        <v>utm_b=HeatnotBurn&amp;utm_c=RS&amp;utm_ptid=MAR</v>
      </c>
      <c r="AD40" s="55">
        <f t="shared" ref="AD40:AD41" si="41">LEN(AC40)</f>
        <v>39</v>
      </c>
      <c r="AE40" s="51" t="str">
        <f>CONCATENATE("&amp;utm_id=",'CAMPAIGN Name'!$B$27,"&amp;utm_pid=",CONCATENATE('CAMPAIGN Name'!$F$10,"_",'CAMPAIGN Name'!$F$18),IF(Q40="(notset)","",CONCATENATE("&amp;utm_l=",R40,"&amp;utm_stid=",'CAMPAIGN Name'!$F$12,"&amp;utm_cgid=",'CAMPAIGN Name'!$F$16,IF(S40="(notset)","",CONCATENATE("&amp;utm_pb=",INDEX('DATA VALUES'!$BN:$BN,MATCH(S40,'DATA VALUES'!$BM:$BM,0)))))))</f>
        <v>&amp;utm_id=%ebuy!&amp;utm_pid=AWA_DISC&amp;utm_l=sr-sp&amp;utm_stid=PRO&amp;utm_cgid=(notset)</v>
      </c>
      <c r="AF40" s="55">
        <f t="shared" ref="AF40:AF41" si="42">LEN(AE40)</f>
        <v>74</v>
      </c>
      <c r="AG40" s="51" t="str">
        <f t="shared" ref="AG40:AG41" si="43">CONCATENATE("&amp;utm_content=",SUBSTITUTE(SUBSTITUTE(AM40,CHAR(32),""),"&amp;","and"),"&amp;utm_p=",CONCATENATE(SUBSTITUTE(AS40,CHAR(32),""),"_",LOWER(SUBSTITUTE(SUBSTITUTE(AL40,CHAR(32),""),"&amp;","and"))))</f>
        <v>&amp;utm_content=Custom_N/A_sr-sp&amp;utm_p=ROS__iqa|lpg|nondco|ss|brawr|local|na|no|</v>
      </c>
      <c r="AH40" s="55">
        <f t="shared" ref="AH40:AH41" si="44">LEN(AG40)</f>
        <v>77</v>
      </c>
      <c r="AI40" s="51" t="str">
        <f>'CAMPAIGN Name'!$B$27</f>
        <v>%ebuy!</v>
      </c>
      <c r="AJ40" s="51" t="str">
        <f>CONCATENATE(AI40,"-",'CAMPAIGN Name'!$C$27)</f>
        <v>%ebuy!-RS_HeatnotBurn-Iluma_DIS_FY_24_Global_Media-parnership-PR</v>
      </c>
      <c r="AK40" s="59" t="str">
        <f>LOWER(SUBSTITUTE('CAMPAIGN Name'!$D$16,CHAR(32),""))</f>
        <v>paiddisplayandvideo</v>
      </c>
      <c r="AL40" s="59" t="str">
        <f t="shared" ref="AL40:AL41" si="45">CONCATENATE(SUBSTITUTE(SUBSTITUTE(LOWER(C40),CHAR(32),""),"&amp;","and"),"_",LOWER(SUBSTITUTE(SUBSTITUTE(BE40,CHAR(32),""),"&amp;","and")))</f>
        <v>_iqa|lpg|nondco|ss|brawr|local|na|no|</v>
      </c>
      <c r="AM40" s="59" t="str">
        <f t="shared" ref="AM40:AM41" si="46">CONCATENATE(SUBSTITUTE(E40,CHAR(32),""),"_",H40,"_",R40,IF(X40="","",CONCATENATE("_",SUBSTITUTE(SUBSTITUTE(X40,CHAR(32),""),"&amp;","and"))))</f>
        <v>Custom_N/A_sr-sp</v>
      </c>
      <c r="AN40" s="127"/>
      <c r="AO40" s="128" t="str">
        <f t="shared" ref="AO40:AO41" si="47">IFERROR(CONCATENATE(V40,IF(COUNT(FIND("?",V40))&gt;0,"&amp;","?"),"utm_campaign=",AJ40,"&amp;utm_source=",AL40,"&amp;utm_medium=",AK40,"&amp;",AC40,AE40,AG40),"")</f>
        <v>?utm_campaign=%ebuy!-RS_HeatnotBurn-Iluma_DIS_FY_24_Global_Media-parnership-PR&amp;utm_source=_iqa|lpg|nondco|ss|brawr|local|na|no|&amp;utm_medium=paiddisplayandvideo&amp;utm_b=HeatnotBurn&amp;utm_c=RS&amp;utm_ptid=MAR&amp;utm_id=%ebuy!&amp;utm_pid=AWA_DISC&amp;utm_l=sr-sp&amp;utm_stid=PRO&amp;utm_cgid=(notset)&amp;utm_content=Custom_N/A_sr-sp&amp;utm_p=ROS__iqa|lpg|nondco|ss|brawr|local|na|no|</v>
      </c>
      <c r="AP40" s="62"/>
      <c r="AS40" s="131" t="str">
        <f>INDEX('DATA VALUES'!$AR:$AR,MATCH($D40,'DATA VALUES'!$AQ:$AQ,0))</f>
        <v>ROS</v>
      </c>
      <c r="AT40" s="131" t="str">
        <f>INDEX('DATA VALUES'!$AU:$AU,MATCH($E40,'DATA VALUES'!$AT:$AT,0))</f>
        <v>Custom</v>
      </c>
      <c r="AU40" s="131" t="str">
        <f>INDEX('DATA VALUES'!$AX:$AX,MATCH($F40,'DATA VALUES'!$AW:$AW,0))</f>
        <v>PRO</v>
      </c>
      <c r="AV40" s="131" t="str">
        <f>IF(AU40="","",INDEX('DATA VALUES'!$BA:$BA,MATCH($G40,'DATA VALUES'!$AZ:$AZ,0)))</f>
        <v>ALL</v>
      </c>
      <c r="AW40" s="134" t="str">
        <f>IF(AV40="","",INDEX('DATA VALUES'!$BF:$BF,MATCH($I40,'DATA VALUES'!$BE:$BE,0)))</f>
        <v>IQA</v>
      </c>
      <c r="AX40" s="135" t="str">
        <f>IF(AW40="","",INDEX('DATA VALUES'!$BI:$BI,MATCH($J40,'DATA VALUES'!$BH:$BH,0)))</f>
        <v>LPG</v>
      </c>
      <c r="AY40" s="135" t="str">
        <f>IF(AX40="","",INDEX('DATA VALUES'!$BT:$BT,MATCH($K40,'DATA VALUES'!$BS:$BS,0)))</f>
        <v>NONDCO</v>
      </c>
      <c r="AZ40" s="135" t="str">
        <f>IF(AY40="","",INDEX('DATA VALUES'!$BW:$BW,MATCH($L40,'DATA VALUES'!$BV:$BV,0)))</f>
        <v>SS</v>
      </c>
      <c r="BA40" s="135" t="str">
        <f>IF(AZ40="","",INDEX('DATA VALUES'!$CD:$CD,MATCH($M40,'DATA VALUES'!$CC:$CC,0)))</f>
        <v>BRAWR</v>
      </c>
      <c r="BB40" s="136" t="str">
        <f>Table24[[#This Row],[Asset location ]]</f>
        <v>Local</v>
      </c>
      <c r="BC40" s="136" t="str">
        <f>Table24[[#This Row],[Creative Brand Asset]]</f>
        <v>NA</v>
      </c>
      <c r="BD40" s="136" t="str">
        <f>Table24[[#This Row],[Age Gate AD]]</f>
        <v>No</v>
      </c>
      <c r="BE40" s="137" t="str">
        <f>CONCATENATE(AW40,"|",AX40,"|",AY40,"|",AZ40,"|",BA40,"|",BB40,"|",BC40,"|",BD40,"|")&amp;SUBSTITUTE(Table24[[#This Row],[Free Element]],CHAR(32),"")</f>
        <v>IQA|LPG|NONDCO|SS|BRAWR|Local|NA|No|</v>
      </c>
      <c r="BF40" s="104" t="str">
        <f>IFERROR(IF(LEN(_xlfn.TEXTJOIN("",FALSE,#REF!))&gt;1,
IF(#REF!="","ERROR",""),""),"")</f>
        <v/>
      </c>
      <c r="BG40" s="104" t="str">
        <f>IFERROR(IF(LEN(_xlfn.TEXTJOIN("",FALSE,#REF!))&gt;1,
IF(AND(#REF!="CPM",#REF!=""),"ERROR",""),""),"")</f>
        <v/>
      </c>
      <c r="BH40" s="104" t="str">
        <f>IFERROR(IF(LEN(_xlfn.TEXTJOIN("",FALSE,#REF!))&gt;1,
IF(AND(#REF!="CPC",#REF!=""),"ERROR",""),""),"")</f>
        <v/>
      </c>
      <c r="BI40" s="104" t="str">
        <f>IFERROR(IF(LEN(_xlfn.TEXTJOIN("",FALSE,#REF!))&gt;1,
IF(AND(#REF!="CPA",#REF!=""),"ERROR",""),""),"")</f>
        <v/>
      </c>
      <c r="BJ40" s="104" t="str">
        <f>IFERROR(IF(LEN(_xlfn.TEXTJOIN("",FALSE,#REF!))&gt;1,
IF(#REF!="","ERROR",""),""),"")</f>
        <v/>
      </c>
      <c r="BK40" s="104" t="str">
        <f>IFERROR(IF(LEN(_xlfn.TEXTJOIN("",FALSE,#REF!))&gt;1,
IF(#REF!="","ERROR",""),""),"")</f>
        <v/>
      </c>
      <c r="BL40" s="104" t="str">
        <f>IFERROR(IF(LEN(_xlfn.TEXTJOIN("",FALSE,#REF!))&gt;1,
IF(#REF!="","ERROR",""),""),"")</f>
        <v/>
      </c>
      <c r="BM40" s="104" t="str">
        <f>IFERROR(IF(LEN(_xlfn.TEXTJOIN("",FALSE,#REF!))&gt;1,
IF(#REF!="","ERROR",""),""),"")</f>
        <v/>
      </c>
    </row>
    <row r="41" spans="2:65" ht="31.35" customHeight="1" x14ac:dyDescent="0.3">
      <c r="B41" s="142"/>
      <c r="C41" s="144"/>
      <c r="D41" s="131"/>
      <c r="E41" s="131"/>
      <c r="F41" s="131"/>
      <c r="G41" s="131"/>
      <c r="H41" s="131"/>
      <c r="I41" s="131"/>
      <c r="J41" s="131"/>
      <c r="K41" s="131"/>
      <c r="L41" s="131"/>
      <c r="M41" s="131"/>
      <c r="N41" s="131"/>
      <c r="O41" s="131"/>
      <c r="P41" s="131"/>
      <c r="Q41" s="143"/>
      <c r="R41" s="131" t="s">
        <v>204</v>
      </c>
      <c r="S41" s="131" t="s">
        <v>122</v>
      </c>
      <c r="T41" s="132">
        <v>46023</v>
      </c>
      <c r="U41" s="132">
        <v>46387</v>
      </c>
      <c r="V41" s="145"/>
      <c r="W41" s="115" t="s">
        <v>205</v>
      </c>
      <c r="X41" s="104"/>
      <c r="Y41" s="133" t="s">
        <v>206</v>
      </c>
      <c r="Z41" s="109" t="str">
        <f>IF(OR(ISBLANK(VLOOKUP(Table24[[#This Row],[Packages]],C:J,5)),ISBLANK(VLOOKUP(Table24[[#This Row],[Packages]],C:J,6)),ISBLANK(Table24[[#This Row],[Packages]]),ISBLANK(Table24[[#This Row],[Creative Brand Asset]]),ISBLANK(Table24[[#This Row],[Age Gate AD]]),NOT(IFERROR(VLOOKUP(Table24[[#This Row],[Packages]],C:J,8,FALSE)&gt;0,FALSE))),
"-",CONCATENATE(C41,"_",AS41,"_",AT41,"_",AU41,"_",H41,"_",VLOOKUP(Table24[[#This Row],[Packages]],C:I,7,FALSE),"_",AV41,"_",BE41))</f>
        <v>-</v>
      </c>
      <c r="AA41" s="122" t="s">
        <v>148</v>
      </c>
      <c r="AB41" s="123" t="str">
        <f t="shared" si="0"/>
        <v>All DCM detail columns and cost info MUST be completed</v>
      </c>
      <c r="AC41" s="51" t="str">
        <f>CONCATENATE("utm_b=",SUBSTITUTE('CAMPAIGN Name'!$D$12," ",""),"&amp;utm_c=",'CAMPAIGN Name'!$B$10,"&amp;utm_ptid=",'CAMPAIGN Name'!$F$14)</f>
        <v>utm_b=HeatnotBurn&amp;utm_c=RS&amp;utm_ptid=MAR</v>
      </c>
      <c r="AD41" s="55">
        <f t="shared" si="41"/>
        <v>39</v>
      </c>
      <c r="AE41" s="51" t="str">
        <f>CONCATENATE("&amp;utm_id=",'CAMPAIGN Name'!$B$27,"&amp;utm_pid=",CONCATENATE('CAMPAIGN Name'!$F$10,"_",'CAMPAIGN Name'!$F$18),IF(Q41="(notset)","",CONCATENATE("&amp;utm_l=",R41,"&amp;utm_stid=",'CAMPAIGN Name'!$F$12,"&amp;utm_cgid=",'CAMPAIGN Name'!$F$16,IF(S41="(notset)","",CONCATENATE("&amp;utm_pb=",INDEX('DATA VALUES'!$BN:$BN,MATCH(S41,'DATA VALUES'!$BM:$BM,0)))))))</f>
        <v>&amp;utm_id=%ebuy!&amp;utm_pid=AWA_DISC&amp;utm_l=sr-sp&amp;utm_stid=PRO&amp;utm_cgid=(notset)</v>
      </c>
      <c r="AF41" s="55">
        <f t="shared" si="42"/>
        <v>74</v>
      </c>
      <c r="AG41" s="51" t="e">
        <f t="shared" si="43"/>
        <v>#N/A</v>
      </c>
      <c r="AH41" s="55" t="e">
        <f t="shared" si="44"/>
        <v>#N/A</v>
      </c>
      <c r="AI41" s="51" t="str">
        <f>'CAMPAIGN Name'!$B$27</f>
        <v>%ebuy!</v>
      </c>
      <c r="AJ41" s="51" t="str">
        <f>CONCATENATE(AI41,"-",'CAMPAIGN Name'!$C$27)</f>
        <v>%ebuy!-RS_HeatnotBurn-Iluma_DIS_FY_24_Global_Media-parnership-PR</v>
      </c>
      <c r="AK41" s="59" t="str">
        <f>LOWER(SUBSTITUTE('CAMPAIGN Name'!$D$16,CHAR(32),""))</f>
        <v>paiddisplayandvideo</v>
      </c>
      <c r="AL41" s="59" t="e">
        <f t="shared" si="45"/>
        <v>#N/A</v>
      </c>
      <c r="AM41" s="59" t="str">
        <f t="shared" si="46"/>
        <v>__sr-sp</v>
      </c>
      <c r="AN41" s="127"/>
      <c r="AO41" s="128" t="str">
        <f t="shared" si="47"/>
        <v/>
      </c>
      <c r="AP41" s="62"/>
      <c r="AS41" s="131" t="e">
        <f>INDEX('DATA VALUES'!$AR:$AR,MATCH($D41,'DATA VALUES'!$AQ:$AQ,0))</f>
        <v>#N/A</v>
      </c>
      <c r="AT41" s="131" t="e">
        <f>INDEX('DATA VALUES'!$AU:$AU,MATCH($E41,'DATA VALUES'!$AT:$AT,0))</f>
        <v>#N/A</v>
      </c>
      <c r="AU41" s="131" t="e">
        <f>INDEX('DATA VALUES'!$AX:$AX,MATCH($F41,'DATA VALUES'!$AW:$AW,0))</f>
        <v>#N/A</v>
      </c>
      <c r="AV41" s="131" t="e">
        <f>IF(AU41="","",INDEX('DATA VALUES'!$BA:$BA,MATCH($G41,'DATA VALUES'!$AZ:$AZ,0)))</f>
        <v>#N/A</v>
      </c>
      <c r="AW41" s="134" t="e">
        <f>IF(AV41="","",INDEX('DATA VALUES'!$BF:$BF,MATCH($I41,'DATA VALUES'!$BE:$BE,0)))</f>
        <v>#N/A</v>
      </c>
      <c r="AX41" s="135" t="e">
        <f>IF(AW41="","",INDEX('DATA VALUES'!$BI:$BI,MATCH($J41,'DATA VALUES'!$BH:$BH,0)))</f>
        <v>#N/A</v>
      </c>
      <c r="AY41" s="135" t="e">
        <f>IF(AX41="","",INDEX('DATA VALUES'!$BT:$BT,MATCH($K41,'DATA VALUES'!$BS:$BS,0)))</f>
        <v>#N/A</v>
      </c>
      <c r="AZ41" s="135" t="e">
        <f>IF(AY41="","",INDEX('DATA VALUES'!$BW:$BW,MATCH($L41,'DATA VALUES'!$BV:$BV,0)))</f>
        <v>#N/A</v>
      </c>
      <c r="BA41" s="135" t="e">
        <f>IF(AZ41="","",INDEX('DATA VALUES'!$CD:$CD,MATCH($M41,'DATA VALUES'!$CC:$CC,0)))</f>
        <v>#N/A</v>
      </c>
      <c r="BB41" s="136">
        <f>Table24[[#This Row],[Asset location ]]</f>
        <v>0</v>
      </c>
      <c r="BC41" s="136">
        <f>Table24[[#This Row],[Creative Brand Asset]]</f>
        <v>0</v>
      </c>
      <c r="BD41" s="136">
        <f>Table24[[#This Row],[Age Gate AD]]</f>
        <v>0</v>
      </c>
      <c r="BE41" s="137" t="e">
        <f>CONCATENATE(AW41,"|",AX41,"|",AY41,"|",AZ41,"|",BA41,"|",BB41,"|",BC41,"|",BD41,"|")&amp;SUBSTITUTE(Table24[[#This Row],[Free Element]],CHAR(32),"")</f>
        <v>#N/A</v>
      </c>
      <c r="BF41" s="104" t="str">
        <f>IFERROR(IF(LEN(_xlfn.TEXTJOIN("",FALSE,#REF!))&gt;1,
IF(#REF!="","ERROR",""),""),"")</f>
        <v/>
      </c>
      <c r="BG41" s="104" t="str">
        <f>IFERROR(IF(LEN(_xlfn.TEXTJOIN("",FALSE,#REF!))&gt;1,
IF(AND(#REF!="CPM",#REF!=""),"ERROR",""),""),"")</f>
        <v/>
      </c>
      <c r="BH41" s="104" t="str">
        <f>IFERROR(IF(LEN(_xlfn.TEXTJOIN("",FALSE,#REF!))&gt;1,
IF(AND(#REF!="CPC",#REF!=""),"ERROR",""),""),"")</f>
        <v/>
      </c>
      <c r="BI41" s="104" t="str">
        <f>IFERROR(IF(LEN(_xlfn.TEXTJOIN("",FALSE,#REF!))&gt;1,
IF(AND(#REF!="CPA",#REF!=""),"ERROR",""),""),"")</f>
        <v/>
      </c>
      <c r="BJ41" s="104" t="str">
        <f>IFERROR(IF(LEN(_xlfn.TEXTJOIN("",FALSE,#REF!))&gt;1,
IF(#REF!="","ERROR",""),""),"")</f>
        <v/>
      </c>
      <c r="BK41" s="104" t="str">
        <f>IFERROR(IF(LEN(_xlfn.TEXTJOIN("",FALSE,#REF!))&gt;1,
IF(#REF!="","ERROR",""),""),"")</f>
        <v/>
      </c>
      <c r="BL41" s="104" t="str">
        <f>IFERROR(IF(LEN(_xlfn.TEXTJOIN("",FALSE,#REF!))&gt;1,
IF(#REF!="","ERROR",""),""),"")</f>
        <v/>
      </c>
      <c r="BM41" s="104" t="str">
        <f>IFERROR(IF(LEN(_xlfn.TEXTJOIN("",FALSE,#REF!))&gt;1,
IF(#REF!="","ERROR",""),""),"")</f>
        <v/>
      </c>
    </row>
  </sheetData>
  <mergeCells count="8">
    <mergeCell ref="C14:E15"/>
    <mergeCell ref="H8:J8"/>
    <mergeCell ref="C11:F12"/>
    <mergeCell ref="S12:S13"/>
    <mergeCell ref="T12:T13"/>
    <mergeCell ref="H12:J13"/>
    <mergeCell ref="H11:J11"/>
    <mergeCell ref="H9:J10"/>
  </mergeCells>
  <phoneticPr fontId="21" type="noConversion"/>
  <conditionalFormatting sqref="C17 E17:H17">
    <cfRule type="expression" dxfId="12" priority="21">
      <formula>#REF!="ERROR"</formula>
    </cfRule>
  </conditionalFormatting>
  <conditionalFormatting sqref="C22 E22:H22">
    <cfRule type="expression" dxfId="11" priority="6">
      <formula>#REF!="ERROR"</formula>
    </cfRule>
  </conditionalFormatting>
  <conditionalFormatting sqref="C17:H17">
    <cfRule type="expression" dxfId="10" priority="24">
      <formula>BH30="ERROR"</formula>
    </cfRule>
    <cfRule type="expression" dxfId="9" priority="25">
      <formula>BF30="ERROR"</formula>
    </cfRule>
    <cfRule type="expression" dxfId="8" priority="26">
      <formula>BG30="ERROR"</formula>
    </cfRule>
  </conditionalFormatting>
  <conditionalFormatting sqref="C18:H21">
    <cfRule type="expression" dxfId="7" priority="67">
      <formula>#REF!="ERROR"</formula>
    </cfRule>
  </conditionalFormatting>
  <conditionalFormatting sqref="D17">
    <cfRule type="expression" dxfId="6" priority="15">
      <formula>#REF!="ERROR"</formula>
    </cfRule>
  </conditionalFormatting>
  <conditionalFormatting sqref="D22">
    <cfRule type="expression" dxfId="5" priority="3">
      <formula>#REF!="ERROR"</formula>
    </cfRule>
  </conditionalFormatting>
  <conditionalFormatting sqref="I17:J22 C23:J28">
    <cfRule type="expression" dxfId="4" priority="56">
      <formula>#REF!="ERROR"</formula>
    </cfRule>
  </conditionalFormatting>
  <conditionalFormatting sqref="AB31:AB41">
    <cfRule type="containsText" dxfId="3" priority="36" operator="containsText" text="All DCM detail columns and cost info MUST be completed">
      <formula>NOT(ISERROR(SEARCH("All DCM detail columns and cost info MUST be completed",AB31)))</formula>
    </cfRule>
  </conditionalFormatting>
  <conditionalFormatting sqref="AD31:AD41 AF31:AF41 AH31:AH41">
    <cfRule type="cellIs" dxfId="2" priority="43" operator="greaterThan">
      <formula>128</formula>
    </cfRule>
  </conditionalFormatting>
  <dataValidations xWindow="1056" yWindow="539" count="6">
    <dataValidation type="custom" allowBlank="1" showInputMessage="1" showErrorMessage="1" prompt="The only special charachter allowed is &quot;-&quot; please use &quot;-&quot; if you need to split something out in the free element, spaces will be automatically removed between words." sqref="X31:X41 Q31:Q41" xr:uid="{B6C2D19A-4D92-4C53-A357-83EE89AE1813}">
      <formula1>ISNUMBER(SUMPRODUCT(SEARCH(MID(Q31,ROW(INDIRECT("1:"&amp;LEN(Q31))),1),"0123456789abcdefghijklmnopqrstuvwxyzABCDEFGHIJKLMNOPQRSTUVWXYZ -")))</formula1>
    </dataValidation>
    <dataValidation allowBlank="1" showInputMessage="1" showErrorMessage="1" promptTitle="Click Through URL " prompt="Please do include http(s)://" sqref="C31:C41" xr:uid="{4A7E88CB-3CD7-4852-A147-9C1C66BB3AF5}"/>
    <dataValidation allowBlank="1" showInputMessage="1" showErrorMessage="1" promptTitle="Describe Location" prompt="Explain where the creative is shared e.g. Email, WeTransfer, Shared Drive etc." sqref="Y31:Y41" xr:uid="{C03FFDE6-9874-4BC2-ADEB-EDC70223DD75}"/>
    <dataValidation showInputMessage="1" showErrorMessage="1" sqref="Z31:Z41" xr:uid="{77D97C59-9B14-416B-BC75-F8B6C005CC00}"/>
    <dataValidation type="date" allowBlank="1" showInputMessage="1" showErrorMessage="1" sqref="T31:U41" xr:uid="{6464F1EC-26CD-4A93-81BF-56CD69283DE1}">
      <formula1>25569</formula1>
      <formula2>73415</formula2>
    </dataValidation>
    <dataValidation type="list" allowBlank="1" showInputMessage="1" showErrorMessage="1" sqref="AA31:AA41" xr:uid="{3A298BD6-D250-4792-A0E6-F326BFE4B159}">
      <formula1>$C$17:$C$28</formula1>
    </dataValidation>
  </dataValidations>
  <hyperlinks>
    <hyperlink ref="V31" r:id="rId1" xr:uid="{BFB94FA5-773D-4B09-A97A-B75F588A6257}"/>
    <hyperlink ref="V32" r:id="rId2" xr:uid="{DB7D969B-C2A2-4AE9-A73E-CBBB145D8CE1}"/>
  </hyperlinks>
  <pageMargins left="0.7" right="0.7" top="0.75" bottom="0.75" header="0.3" footer="0.3"/>
  <pageSetup orientation="portrait" r:id="rId3"/>
  <drawing r:id="rId4"/>
  <tableParts count="2">
    <tablePart r:id="rId5"/>
    <tablePart r:id="rId6"/>
  </tableParts>
  <extLst>
    <ext xmlns:x14="http://schemas.microsoft.com/office/spreadsheetml/2009/9/main" uri="{CCE6A557-97BC-4b89-ADB6-D9C93CAAB3DF}">
      <x14:dataValidations xmlns:xm="http://schemas.microsoft.com/office/excel/2006/main" xWindow="1056" yWindow="539" count="16">
        <x14:dataValidation type="list" allowBlank="1" showInputMessage="1" showErrorMessage="1" xr:uid="{6180B316-7A3B-41BD-BC92-933AADFBF990}">
          <x14:formula1>
            <xm:f>OFFSET('DATA VALUES'!$DQ$1,1,0,COUNTA('DATA VALUES'!$DQ:$DQ)-1,1)</xm:f>
          </x14:formula1>
          <xm:sqref>H23:H28</xm:sqref>
        </x14:dataValidation>
        <x14:dataValidation type="list" allowBlank="1" showInputMessage="1" showErrorMessage="1" xr:uid="{073AC1AF-B4BB-45A5-839B-33D03149EBDB}">
          <x14:formula1>
            <xm:f>'DATA VALUES'!$CJ$2:$CJ$3</xm:f>
          </x14:formula1>
          <xm:sqref>P31:P41</xm:sqref>
        </x14:dataValidation>
        <x14:dataValidation type="list" allowBlank="1" showInputMessage="1" showErrorMessage="1" xr:uid="{AF88FEB1-661F-4460-B7BF-DB4EA3C1809C}">
          <x14:formula1>
            <xm:f>OFFSET('DATA VALUES'!$BM$1,1,0,COUNTA('DATA VALUES'!$BM:$BM)-1,1)</xm:f>
          </x14:formula1>
          <xm:sqref>S31:S41</xm:sqref>
        </x14:dataValidation>
        <x14:dataValidation type="list" allowBlank="1" showInputMessage="1" showErrorMessage="1" xr:uid="{0CC09045-1D9B-4682-BB4A-6FCE55ADBF45}">
          <x14:formula1>
            <xm:f>OFFSET('DATA VALUES'!$CO$1,1,0,COUNTA('DATA VALUES'!$CO:$CO)-1,1)</xm:f>
          </x14:formula1>
          <xm:sqref>W31:W41</xm:sqref>
        </x14:dataValidation>
        <x14:dataValidation type="list" allowBlank="1" showInputMessage="1" showErrorMessage="1" xr:uid="{38AABD4B-96BF-48DF-86C0-43C68FC82C52}">
          <x14:formula1>
            <xm:f>OFFSET('DATA VALUES'!$BK$1,1,0,COUNTA('DATA VALUES'!$BK:$BK)-1,1)</xm:f>
          </x14:formula1>
          <xm:sqref>R31:R41</xm:sqref>
        </x14:dataValidation>
        <x14:dataValidation type="list" allowBlank="1" showInputMessage="1" showErrorMessage="1" xr:uid="{241C4C11-B850-473E-898D-9092BB25F4A7}">
          <x14:formula1>
            <xm:f>OFFSET('DATA VALUES'!$AQ$1,1,0,COUNTA('DATA VALUES'!$AQ:$AQ)-1,1)</xm:f>
          </x14:formula1>
          <xm:sqref>D31:D41</xm:sqref>
        </x14:dataValidation>
        <x14:dataValidation type="list" allowBlank="1" showInputMessage="1" showErrorMessage="1" xr:uid="{50477523-65EC-45D6-8395-5F690EBFD6DB}">
          <x14:formula1>
            <xm:f>OFFSET('DATA VALUES'!$AT$1,1,0,COUNTA('DATA VALUES'!$AT:$AT)-1,1)</xm:f>
          </x14:formula1>
          <xm:sqref>E31:E41</xm:sqref>
        </x14:dataValidation>
        <x14:dataValidation type="list" allowBlank="1" showInputMessage="1" showErrorMessage="1" xr:uid="{F726D739-7F29-48DC-936C-C4FA2454A601}">
          <x14:formula1>
            <xm:f>OFFSET('DATA VALUES'!$AW$1,1,0,COUNTA('DATA VALUES'!$AW:$AW)-1,1)</xm:f>
          </x14:formula1>
          <xm:sqref>F31:F41</xm:sqref>
        </x14:dataValidation>
        <x14:dataValidation type="list" allowBlank="1" showInputMessage="1" showErrorMessage="1" xr:uid="{ECD00CEB-4B5B-4CA2-84D7-3CEC8C8EB239}">
          <x14:formula1>
            <xm:f>OFFSET('DATA VALUES'!$AZ$1,1,0,COUNTA('DATA VALUES'!$AZ:$AZ)-1,1)</xm:f>
          </x14:formula1>
          <xm:sqref>G31:G41</xm:sqref>
        </x14:dataValidation>
        <x14:dataValidation type="list" allowBlank="1" showInputMessage="1" showErrorMessage="1" xr:uid="{1CEE59ED-B61A-4B04-AF9A-CDECA9E0314E}">
          <x14:formula1>
            <xm:f>OFFSET('DATA VALUES'!$BE$1,1,0,COUNTA('DATA VALUES'!$BE:$BE)-1,1)</xm:f>
          </x14:formula1>
          <xm:sqref>I31:I41</xm:sqref>
        </x14:dataValidation>
        <x14:dataValidation type="list" allowBlank="1" showInputMessage="1" showErrorMessage="1" xr:uid="{E2201188-C3BA-4924-80FB-C666C2283E11}">
          <x14:formula1>
            <xm:f>OFFSET('DATA VALUES'!$BH$1,1,0,COUNTA('DATA VALUES'!$BH:$BH)-1,1)</xm:f>
          </x14:formula1>
          <xm:sqref>J31:J41</xm:sqref>
        </x14:dataValidation>
        <x14:dataValidation type="list" allowBlank="1" showInputMessage="1" showErrorMessage="1" xr:uid="{FFD9267E-753B-4BCA-8749-A7264E2687EE}">
          <x14:formula1>
            <xm:f>OFFSET('DATA VALUES'!$BS$1,1,0,COUNTA('DATA VALUES'!$BS:$BS)-1,1)</xm:f>
          </x14:formula1>
          <xm:sqref>K31:K41</xm:sqref>
        </x14:dataValidation>
        <x14:dataValidation type="list" allowBlank="1" showInputMessage="1" showErrorMessage="1" promptTitle="Ad Serving" prompt="Site serve means it is a 1x1 - 3rd party means we are using the actual creative in the ad server " xr:uid="{0B6A563A-4A00-427F-9694-7EE3F08C2D67}">
          <x14:formula1>
            <xm:f>OFFSET('DATA VALUES'!$BV$1,1,0,COUNTA('DATA VALUES'!$BV:$BV)-1,1)</xm:f>
          </x14:formula1>
          <xm:sqref>L31:L41</xm:sqref>
        </x14:dataValidation>
        <x14:dataValidation type="list" allowBlank="1" showErrorMessage="1" xr:uid="{5E167A93-2D6D-46B4-9616-276EF1FC9E47}">
          <x14:formula1>
            <xm:f>OFFSET('DATA VALUES'!$CC$1,1,0,COUNTA('DATA VALUES'!$CC:$CC)-1,1)</xm:f>
          </x14:formula1>
          <xm:sqref>M31:M41</xm:sqref>
        </x14:dataValidation>
        <x14:dataValidation type="list" allowBlank="1" showInputMessage="1" showErrorMessage="1" xr:uid="{61F28537-212D-4590-8A38-103EFB188180}">
          <x14:formula1>
            <xm:f>OFFSET('DATA VALUES'!$CG$1,1,0,COUNTA('DATA VALUES'!$CG:$CG)-1,)</xm:f>
          </x14:formula1>
          <xm:sqref>O31:O41</xm:sqref>
        </x14:dataValidation>
        <x14:dataValidation type="list" allowBlank="1" showInputMessage="1" showErrorMessage="1" xr:uid="{152EE3A1-DE31-4592-B848-C1AB576E1E0E}">
          <x14:formula1>
            <xm:f>'DATA VALUES'!$CL$2:$CL$4</xm:f>
          </x14:formula1>
          <xm:sqref>N31:N41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A1B09-CE57-452A-9C13-CD15638769A7}">
  <sheetPr codeName="Sheet10">
    <tabColor theme="4" tint="-0.499984740745262"/>
  </sheetPr>
  <dimension ref="A1:P82"/>
  <sheetViews>
    <sheetView showGridLines="0" topLeftCell="A16" zoomScale="90" zoomScaleNormal="90" workbookViewId="0">
      <selection activeCell="I33" sqref="I33"/>
    </sheetView>
  </sheetViews>
  <sheetFormatPr defaultColWidth="10.44140625" defaultRowHeight="15.6" x14ac:dyDescent="0.3"/>
  <cols>
    <col min="1" max="1" width="8.44140625" style="14" customWidth="1"/>
    <col min="2" max="2" width="17.44140625" style="17" customWidth="1"/>
    <col min="3" max="3" width="14.44140625" style="17" hidden="1" customWidth="1"/>
    <col min="4" max="4" width="20.88671875" style="17" customWidth="1"/>
    <col min="5" max="5" width="30.88671875" style="17" customWidth="1"/>
    <col min="6" max="6" width="17.44140625" style="17" hidden="1" customWidth="1"/>
    <col min="7" max="7" width="19.44140625" style="17" customWidth="1"/>
    <col min="8" max="8" width="29.88671875" style="14" customWidth="1"/>
    <col min="9" max="9" width="27.44140625" style="14" customWidth="1"/>
    <col min="10" max="10" width="35.44140625" style="14" customWidth="1"/>
    <col min="11" max="11" width="14.44140625" style="14" customWidth="1"/>
    <col min="12" max="12" width="52.88671875" style="14" customWidth="1"/>
    <col min="13" max="13" width="89.44140625" style="14" customWidth="1"/>
    <col min="14" max="16384" width="10.44140625" style="14"/>
  </cols>
  <sheetData>
    <row r="1" spans="2:16" ht="26.25" customHeight="1" x14ac:dyDescent="0.3">
      <c r="B1" s="14"/>
      <c r="C1" s="14"/>
      <c r="D1" s="14"/>
      <c r="E1"/>
      <c r="F1"/>
      <c r="G1" s="11"/>
    </row>
    <row r="2" spans="2:16" ht="20.25" customHeight="1" x14ac:dyDescent="0.35">
      <c r="B2" s="14"/>
      <c r="C2" s="14"/>
      <c r="D2" s="14"/>
      <c r="E2" s="14"/>
      <c r="F2" s="14"/>
      <c r="G2"/>
      <c r="H2"/>
      <c r="I2"/>
      <c r="K2" s="151" t="s">
        <v>76</v>
      </c>
      <c r="L2" s="151"/>
    </row>
    <row r="3" spans="2:16" ht="17.25" customHeight="1" x14ac:dyDescent="0.3">
      <c r="B3" s="14"/>
      <c r="C3" s="14"/>
      <c r="D3" s="14"/>
      <c r="E3" s="14"/>
      <c r="F3" s="14"/>
      <c r="G3"/>
      <c r="H3"/>
      <c r="I3"/>
      <c r="K3" s="6"/>
      <c r="L3" s="2" t="s">
        <v>77</v>
      </c>
    </row>
    <row r="4" spans="2:16" ht="15.75" customHeight="1" x14ac:dyDescent="0.3">
      <c r="B4"/>
      <c r="C4"/>
      <c r="D4"/>
      <c r="E4"/>
      <c r="F4"/>
      <c r="G4"/>
      <c r="H4"/>
      <c r="I4"/>
      <c r="K4" s="7"/>
      <c r="L4" s="2" t="s">
        <v>78</v>
      </c>
    </row>
    <row r="5" spans="2:16" ht="15.75" customHeight="1" x14ac:dyDescent="0.3">
      <c r="B5"/>
      <c r="C5"/>
      <c r="D5"/>
      <c r="E5"/>
      <c r="F5"/>
      <c r="G5"/>
      <c r="H5"/>
      <c r="I5"/>
      <c r="J5" s="64"/>
      <c r="K5" s="2"/>
      <c r="L5" s="2" t="s">
        <v>79</v>
      </c>
      <c r="M5" s="64"/>
    </row>
    <row r="6" spans="2:16" ht="15.75" customHeight="1" x14ac:dyDescent="0.3">
      <c r="B6"/>
      <c r="C6"/>
      <c r="D6"/>
      <c r="E6"/>
      <c r="F6"/>
      <c r="G6"/>
      <c r="H6"/>
      <c r="I6"/>
      <c r="J6" s="64"/>
      <c r="K6" s="64"/>
      <c r="L6" s="64"/>
      <c r="M6" s="64"/>
    </row>
    <row r="7" spans="2:16" ht="15.75" customHeight="1" thickBot="1" x14ac:dyDescent="0.35">
      <c r="B7"/>
      <c r="C7"/>
      <c r="D7"/>
      <c r="E7"/>
      <c r="F7"/>
      <c r="G7"/>
      <c r="H7"/>
      <c r="I7"/>
      <c r="J7" s="64"/>
      <c r="K7" s="64"/>
      <c r="L7" s="64"/>
      <c r="M7" s="64"/>
    </row>
    <row r="8" spans="2:16" ht="24" customHeight="1" thickBot="1" x14ac:dyDescent="0.35">
      <c r="B8"/>
      <c r="C8"/>
      <c r="D8"/>
      <c r="E8"/>
      <c r="F8"/>
      <c r="G8"/>
      <c r="H8" s="91" t="s">
        <v>44</v>
      </c>
      <c r="I8" s="91" t="s">
        <v>119</v>
      </c>
      <c r="J8" s="64"/>
      <c r="K8" s="64"/>
      <c r="L8" s="64"/>
      <c r="M8" s="64"/>
    </row>
    <row r="9" spans="2:16" ht="15.75" customHeight="1" x14ac:dyDescent="0.3">
      <c r="B9"/>
      <c r="C9"/>
      <c r="D9"/>
      <c r="E9"/>
      <c r="F9"/>
      <c r="G9"/>
      <c r="H9" s="188">
        <f>CM_Start_Date</f>
        <v>45383</v>
      </c>
      <c r="I9" s="188">
        <f>CM_End_Date</f>
        <v>45657</v>
      </c>
      <c r="J9" s="64"/>
      <c r="K9" s="64"/>
      <c r="L9" s="64"/>
      <c r="M9"/>
      <c r="N9"/>
      <c r="O9"/>
      <c r="P9"/>
    </row>
    <row r="10" spans="2:16" ht="15.75" customHeight="1" thickBot="1" x14ac:dyDescent="0.35">
      <c r="B10"/>
      <c r="C10"/>
      <c r="D10"/>
      <c r="E10"/>
      <c r="F10"/>
      <c r="G10"/>
      <c r="H10" s="189"/>
      <c r="I10" s="189"/>
      <c r="J10" s="64"/>
      <c r="K10" s="64"/>
      <c r="L10" s="64"/>
      <c r="M10"/>
      <c r="N10"/>
      <c r="O10"/>
      <c r="P10"/>
    </row>
    <row r="11" spans="2:16" ht="24.75" customHeight="1" thickBot="1" x14ac:dyDescent="0.35">
      <c r="B11" s="200" t="s">
        <v>207</v>
      </c>
      <c r="C11" s="201"/>
      <c r="D11" s="201"/>
      <c r="E11" s="202"/>
      <c r="F11" s="66"/>
      <c r="G11"/>
      <c r="H11" s="196" t="s">
        <v>138</v>
      </c>
      <c r="I11" s="197"/>
      <c r="J11" s="197"/>
      <c r="K11"/>
      <c r="L11" s="64"/>
      <c r="M11"/>
      <c r="N11"/>
      <c r="O11"/>
      <c r="P11"/>
    </row>
    <row r="12" spans="2:16" ht="27.75" customHeight="1" x14ac:dyDescent="0.3">
      <c r="B12" s="203"/>
      <c r="C12" s="204"/>
      <c r="D12" s="204"/>
      <c r="E12" s="205"/>
      <c r="F12" s="66"/>
      <c r="G12"/>
      <c r="H12" s="190" t="str">
        <f>Campaign_Name</f>
        <v>RS_HeatnotBurn-Iluma_DIS_FY_24_Global_Media-parnership-PR</v>
      </c>
      <c r="I12" s="191"/>
      <c r="J12" s="192"/>
      <c r="K12"/>
      <c r="L12" s="64"/>
      <c r="M12" s="64"/>
    </row>
    <row r="13" spans="2:16" ht="15.75" customHeight="1" thickBot="1" x14ac:dyDescent="0.35">
      <c r="B13"/>
      <c r="C13"/>
      <c r="D13"/>
      <c r="E13"/>
      <c r="F13"/>
      <c r="G13"/>
      <c r="H13" s="193"/>
      <c r="I13" s="194"/>
      <c r="J13" s="195"/>
      <c r="K13"/>
      <c r="L13" s="64"/>
      <c r="M13" s="64"/>
    </row>
    <row r="14" spans="2:16" ht="15.75" customHeight="1" thickBot="1" x14ac:dyDescent="0.35">
      <c r="B14"/>
      <c r="C14"/>
      <c r="D14"/>
      <c r="E14"/>
      <c r="F14"/>
      <c r="G14"/>
      <c r="H14" s="64"/>
      <c r="I14" s="64"/>
      <c r="J14" s="64"/>
      <c r="K14"/>
      <c r="L14" s="64"/>
      <c r="M14" s="64"/>
    </row>
    <row r="15" spans="2:16" ht="40.5" customHeight="1" thickBot="1" x14ac:dyDescent="0.35">
      <c r="B15" s="206" t="s">
        <v>208</v>
      </c>
      <c r="C15" s="207"/>
      <c r="D15" s="207"/>
      <c r="E15" s="208"/>
      <c r="F15" s="74"/>
      <c r="G15"/>
      <c r="H15"/>
      <c r="I15"/>
      <c r="J15"/>
      <c r="K15"/>
      <c r="L15"/>
      <c r="M15"/>
    </row>
    <row r="16" spans="2:16" ht="44.25" customHeight="1" thickBot="1" x14ac:dyDescent="0.35">
      <c r="B16" s="78" t="s">
        <v>59</v>
      </c>
      <c r="C16" s="78" t="s">
        <v>209</v>
      </c>
      <c r="D16" s="78" t="s">
        <v>60</v>
      </c>
      <c r="E16" s="78" t="s">
        <v>61</v>
      </c>
      <c r="F16" s="78" t="s">
        <v>210</v>
      </c>
      <c r="G16" s="78" t="s">
        <v>62</v>
      </c>
      <c r="H16" s="78" t="s">
        <v>63</v>
      </c>
      <c r="I16" s="78" t="s">
        <v>64</v>
      </c>
      <c r="J16" s="78" t="s">
        <v>65</v>
      </c>
      <c r="K16" s="78" t="s">
        <v>66</v>
      </c>
      <c r="L16" s="78" t="s">
        <v>67</v>
      </c>
      <c r="M16" s="79" t="s">
        <v>211</v>
      </c>
    </row>
    <row r="17" spans="1:13" ht="34.5" customHeight="1" thickBot="1" x14ac:dyDescent="0.35">
      <c r="A17" s="63" t="s">
        <v>208</v>
      </c>
      <c r="B17" s="69" t="s">
        <v>212</v>
      </c>
      <c r="C17" s="70" t="str">
        <f>IF(B17="","",INDEX('DATA VALUES'!$DU:$DU,MATCH(B17,'DATA VALUES'!$DT:$DT,0)))</f>
        <v>MM</v>
      </c>
      <c r="D17" s="71" t="s">
        <v>213</v>
      </c>
      <c r="E17" s="71" t="s">
        <v>214</v>
      </c>
      <c r="F17" s="70" t="str">
        <f>IF(E17="","",INDEX('DATA VALUES'!$DZ:$DZ,MATCH(E17,'DATA VALUES'!$DY:$DY,0)))</f>
        <v>CPC</v>
      </c>
      <c r="G17" s="71" t="s">
        <v>215</v>
      </c>
      <c r="H17" s="71" t="s">
        <v>216</v>
      </c>
      <c r="I17" s="71" t="s">
        <v>217</v>
      </c>
      <c r="J17" s="71" t="s">
        <v>218</v>
      </c>
      <c r="K17" s="71" t="s">
        <v>219</v>
      </c>
      <c r="L17" s="72" t="s">
        <v>220</v>
      </c>
      <c r="M17" s="73" t="str">
        <f>IF(COUNTA(B17:K17)&lt;=9,"All Fields need to be completed",_xlfn.TEXTJOIN("_",TRUE,$C17,$D17,$F17,$G17:$L17))</f>
        <v>MM_Open Exchange_CPC_DSP 1st Party_Retargeting_Contextual _PMP_A18-35_Test-free text</v>
      </c>
    </row>
    <row r="18" spans="1:13" ht="15.75" customHeight="1" thickBot="1" x14ac:dyDescent="0.35">
      <c r="B18"/>
      <c r="C18"/>
      <c r="D18"/>
      <c r="E18"/>
      <c r="F18"/>
      <c r="G18"/>
      <c r="H18"/>
      <c r="I18"/>
      <c r="J18" s="64"/>
      <c r="K18" s="64"/>
      <c r="L18" s="64"/>
      <c r="M18" s="64"/>
    </row>
    <row r="19" spans="1:13" ht="31.5" customHeight="1" thickBot="1" x14ac:dyDescent="0.35">
      <c r="B19" s="198" t="s">
        <v>221</v>
      </c>
      <c r="C19" s="199"/>
      <c r="D19" s="199"/>
      <c r="E19" s="199"/>
      <c r="F19" s="199"/>
      <c r="G19" s="199"/>
      <c r="H19" s="199"/>
      <c r="I19" s="199"/>
      <c r="J19" s="199"/>
      <c r="K19" s="199"/>
      <c r="L19" s="199"/>
      <c r="M19" s="199"/>
    </row>
    <row r="20" spans="1:13" ht="53.25" customHeight="1" thickBot="1" x14ac:dyDescent="0.35">
      <c r="B20" s="76" t="s">
        <v>59</v>
      </c>
      <c r="C20" s="77" t="s">
        <v>209</v>
      </c>
      <c r="D20" s="77" t="s">
        <v>60</v>
      </c>
      <c r="E20" s="77" t="s">
        <v>61</v>
      </c>
      <c r="F20" s="77" t="s">
        <v>222</v>
      </c>
      <c r="G20" s="77" t="s">
        <v>62</v>
      </c>
      <c r="H20" s="77" t="s">
        <v>63</v>
      </c>
      <c r="I20" s="77" t="s">
        <v>64</v>
      </c>
      <c r="J20" s="77" t="s">
        <v>65</v>
      </c>
      <c r="K20" s="77" t="s">
        <v>66</v>
      </c>
      <c r="L20" s="77" t="s">
        <v>67</v>
      </c>
      <c r="M20" s="77" t="s">
        <v>211</v>
      </c>
    </row>
    <row r="21" spans="1:13" s="22" customFormat="1" ht="20.25" customHeight="1" x14ac:dyDescent="0.3">
      <c r="B21" s="138" t="s">
        <v>223</v>
      </c>
      <c r="C21" s="139" t="str">
        <f>IF(B21="","",INDEX('DATA VALUES'!$DU:$DU,MATCH(B21,'DATA VALUES'!$DT:$DT,0)))</f>
        <v>Adform</v>
      </c>
      <c r="D21" s="134" t="s">
        <v>213</v>
      </c>
      <c r="E21" s="134" t="s">
        <v>149</v>
      </c>
      <c r="F21" s="140" t="str">
        <f>IF(E21="","",INDEX('DATA VALUES'!$DZ:$DZ,MATCH(E21,'DATA VALUES'!$DY:$DY,0)))</f>
        <v>CPM</v>
      </c>
      <c r="G21" s="134" t="s">
        <v>215</v>
      </c>
      <c r="H21" s="134" t="s">
        <v>114</v>
      </c>
      <c r="I21" s="134" t="s">
        <v>224</v>
      </c>
      <c r="J21" s="134" t="s">
        <v>225</v>
      </c>
      <c r="K21" s="134" t="s">
        <v>226</v>
      </c>
      <c r="L21" s="13" t="s">
        <v>148</v>
      </c>
      <c r="M21" s="67" t="str">
        <f>IF(COUNTA(B21:K21)&lt;=9,"All Fields Need to be Completed",CONCATENATE($C21,"_",$D21,"_",$F21,"_",$G21,"_",$H21,"_",$I21,"_",$J21,"_",$K21,"_",$L21))</f>
        <v>Adform_Open Exchange_CPM_DSP 1st Party_Prospecting_High Bid_PG_A18-55_PR</v>
      </c>
    </row>
    <row r="22" spans="1:13" x14ac:dyDescent="0.3">
      <c r="A22" s="22"/>
      <c r="B22" s="138"/>
      <c r="C22" s="139" t="str">
        <f>IF(B22="","",INDEX('DATA VALUES'!$DU:$DU,MATCH(B22,'DATA VALUES'!$DT:$DT,0)))</f>
        <v/>
      </c>
      <c r="D22" s="134"/>
      <c r="E22" s="134"/>
      <c r="F22" s="140" t="str">
        <f>IF(E22="","",INDEX('DATA VALUES'!$DZ:$DZ,MATCH(E22,'DATA VALUES'!$DY:$DY,0)))</f>
        <v/>
      </c>
      <c r="G22" s="134"/>
      <c r="H22" s="134"/>
      <c r="I22" s="134"/>
      <c r="J22" s="134"/>
      <c r="K22" s="134"/>
      <c r="L22" s="13"/>
      <c r="M22" s="67" t="str">
        <f t="shared" ref="M22:M33" si="0">IF(COUNTA(B22:K22)&lt;=9,"All Fields Need to be Completed",CONCATENATE($C22,"_",$D22,"_",$F22,"_",$G22,"_",$H22,"_",$I22,"_",$J22,"_",$K22,"_",$L22))</f>
        <v>All Fields Need to be Completed</v>
      </c>
    </row>
    <row r="23" spans="1:13" x14ac:dyDescent="0.3">
      <c r="A23" s="22"/>
      <c r="B23" s="138"/>
      <c r="C23" s="139" t="str">
        <f>IF(B23="","",INDEX('DATA VALUES'!$DU:$DU,MATCH(B23,'DATA VALUES'!$DT:$DT,0)))</f>
        <v/>
      </c>
      <c r="D23" s="134"/>
      <c r="E23" s="134"/>
      <c r="F23" s="140" t="str">
        <f>IF(E23="","",INDEX('DATA VALUES'!$DZ:$DZ,MATCH(E23,'DATA VALUES'!$DY:$DY,0)))</f>
        <v/>
      </c>
      <c r="G23" s="134"/>
      <c r="H23" s="134"/>
      <c r="I23" s="134"/>
      <c r="J23" s="134"/>
      <c r="K23" s="134"/>
      <c r="L23" s="13"/>
      <c r="M23" s="67" t="str">
        <f t="shared" si="0"/>
        <v>All Fields Need to be Completed</v>
      </c>
    </row>
    <row r="24" spans="1:13" x14ac:dyDescent="0.3">
      <c r="B24" s="138"/>
      <c r="C24" s="139" t="str">
        <f>IF(B24="","",INDEX('DATA VALUES'!$DU:$DU,MATCH(B24,'DATA VALUES'!$DT:$DT,0)))</f>
        <v/>
      </c>
      <c r="D24" s="134"/>
      <c r="E24" s="134"/>
      <c r="F24" s="140" t="str">
        <f>IF(E24="","",INDEX('DATA VALUES'!$DZ:$DZ,MATCH(E24,'DATA VALUES'!$DY:$DY,0)))</f>
        <v/>
      </c>
      <c r="G24" s="134"/>
      <c r="H24" s="134"/>
      <c r="I24" s="134"/>
      <c r="J24" s="134"/>
      <c r="K24" s="134"/>
      <c r="L24" s="13"/>
      <c r="M24" s="67" t="str">
        <f t="shared" si="0"/>
        <v>All Fields Need to be Completed</v>
      </c>
    </row>
    <row r="25" spans="1:13" x14ac:dyDescent="0.3">
      <c r="B25" s="138"/>
      <c r="C25" s="139" t="str">
        <f>IF(B25="","",INDEX('DATA VALUES'!$DU:$DU,MATCH(B25,'DATA VALUES'!$DT:$DT,0)))</f>
        <v/>
      </c>
      <c r="D25" s="134"/>
      <c r="E25" s="134"/>
      <c r="F25" s="140" t="str">
        <f>IF(E25="","",INDEX('DATA VALUES'!$DZ:$DZ,MATCH(E25,'DATA VALUES'!$DY:$DY,0)))</f>
        <v/>
      </c>
      <c r="G25" s="134"/>
      <c r="H25" s="134"/>
      <c r="I25" s="134"/>
      <c r="J25" s="134"/>
      <c r="K25" s="134"/>
      <c r="L25" s="13"/>
      <c r="M25" s="67" t="str">
        <f t="shared" si="0"/>
        <v>All Fields Need to be Completed</v>
      </c>
    </row>
    <row r="26" spans="1:13" x14ac:dyDescent="0.3">
      <c r="B26" s="138"/>
      <c r="C26" s="139" t="str">
        <f>IF(B26="","",INDEX('DATA VALUES'!$DU:$DU,MATCH(B26,'DATA VALUES'!$DT:$DT,0)))</f>
        <v/>
      </c>
      <c r="D26" s="134"/>
      <c r="E26" s="134"/>
      <c r="F26" s="140" t="str">
        <f>IF(E26="","",INDEX('DATA VALUES'!$DZ:$DZ,MATCH(E26,'DATA VALUES'!$DY:$DY,0)))</f>
        <v/>
      </c>
      <c r="G26" s="134"/>
      <c r="H26" s="134"/>
      <c r="I26" s="134"/>
      <c r="J26" s="134"/>
      <c r="K26" s="134"/>
      <c r="L26" s="13"/>
      <c r="M26" s="67" t="str">
        <f t="shared" si="0"/>
        <v>All Fields Need to be Completed</v>
      </c>
    </row>
    <row r="27" spans="1:13" x14ac:dyDescent="0.3">
      <c r="B27" s="138"/>
      <c r="C27" s="139" t="str">
        <f>IF(B27="","",INDEX('DATA VALUES'!$DU:$DU,MATCH(B27,'DATA VALUES'!$DT:$DT,0)))</f>
        <v/>
      </c>
      <c r="D27" s="134"/>
      <c r="E27" s="134"/>
      <c r="F27" s="140" t="str">
        <f>IF(E27="","",INDEX('DATA VALUES'!$DZ:$DZ,MATCH(E27,'DATA VALUES'!$DY:$DY,0)))</f>
        <v/>
      </c>
      <c r="G27" s="134"/>
      <c r="H27" s="134"/>
      <c r="I27" s="134"/>
      <c r="J27" s="134"/>
      <c r="K27" s="134"/>
      <c r="L27" s="13"/>
      <c r="M27" s="67" t="str">
        <f t="shared" si="0"/>
        <v>All Fields Need to be Completed</v>
      </c>
    </row>
    <row r="28" spans="1:13" x14ac:dyDescent="0.3">
      <c r="B28" s="138"/>
      <c r="C28" s="139" t="str">
        <f>IF(B28="","",INDEX('DATA VALUES'!$DU:$DU,MATCH(B28,'DATA VALUES'!$DT:$DT,0)))</f>
        <v/>
      </c>
      <c r="D28" s="134"/>
      <c r="E28" s="134"/>
      <c r="F28" s="140" t="str">
        <f>IF(E28="","",INDEX('DATA VALUES'!$DZ:$DZ,MATCH(E28,'DATA VALUES'!$DY:$DY,0)))</f>
        <v/>
      </c>
      <c r="G28" s="134"/>
      <c r="H28" s="134"/>
      <c r="I28" s="134"/>
      <c r="J28" s="134"/>
      <c r="K28" s="134"/>
      <c r="L28" s="13"/>
      <c r="M28" s="67" t="str">
        <f t="shared" si="0"/>
        <v>All Fields Need to be Completed</v>
      </c>
    </row>
    <row r="29" spans="1:13" x14ac:dyDescent="0.3">
      <c r="B29" s="138"/>
      <c r="C29" s="139" t="str">
        <f>IF(B29="","",INDEX('DATA VALUES'!$DU:$DU,MATCH(B29,'DATA VALUES'!$DT:$DT,0)))</f>
        <v/>
      </c>
      <c r="D29" s="134"/>
      <c r="E29" s="134"/>
      <c r="F29" s="140" t="str">
        <f>IF(E29="","",INDEX('DATA VALUES'!$DZ:$DZ,MATCH(E29,'DATA VALUES'!$DY:$DY,0)))</f>
        <v/>
      </c>
      <c r="G29" s="134"/>
      <c r="H29" s="134"/>
      <c r="I29" s="134"/>
      <c r="J29" s="134"/>
      <c r="K29" s="134"/>
      <c r="L29" s="13"/>
      <c r="M29" s="67" t="str">
        <f t="shared" si="0"/>
        <v>All Fields Need to be Completed</v>
      </c>
    </row>
    <row r="30" spans="1:13" x14ac:dyDescent="0.3">
      <c r="B30" s="138"/>
      <c r="C30" s="139" t="str">
        <f>IF(B30="","",INDEX('DATA VALUES'!$DU:$DU,MATCH(B30,'DATA VALUES'!$DT:$DT,0)))</f>
        <v/>
      </c>
      <c r="D30" s="134"/>
      <c r="E30" s="134"/>
      <c r="F30" s="140" t="str">
        <f>IF(E30="","",INDEX('DATA VALUES'!$DZ:$DZ,MATCH(E30,'DATA VALUES'!$DY:$DY,0)))</f>
        <v/>
      </c>
      <c r="G30" s="134"/>
      <c r="H30" s="134"/>
      <c r="I30" s="134"/>
      <c r="J30" s="134"/>
      <c r="K30" s="134"/>
      <c r="L30" s="13"/>
      <c r="M30" s="67" t="str">
        <f t="shared" si="0"/>
        <v>All Fields Need to be Completed</v>
      </c>
    </row>
    <row r="31" spans="1:13" x14ac:dyDescent="0.3">
      <c r="B31" s="138"/>
      <c r="C31" s="139" t="str">
        <f>IF(B31="","",INDEX('DATA VALUES'!$DU:$DU,MATCH(B31,'DATA VALUES'!$DT:$DT,0)))</f>
        <v/>
      </c>
      <c r="D31" s="134"/>
      <c r="E31" s="134"/>
      <c r="F31" s="140" t="str">
        <f>IF(E31="","",INDEX('DATA VALUES'!$DZ:$DZ,MATCH(E31,'DATA VALUES'!$DY:$DY,0)))</f>
        <v/>
      </c>
      <c r="G31" s="134"/>
      <c r="H31" s="134"/>
      <c r="I31" s="134"/>
      <c r="J31" s="134"/>
      <c r="K31" s="134"/>
      <c r="L31" s="13"/>
      <c r="M31" s="67" t="str">
        <f t="shared" si="0"/>
        <v>All Fields Need to be Completed</v>
      </c>
    </row>
    <row r="32" spans="1:13" x14ac:dyDescent="0.3">
      <c r="B32" s="138"/>
      <c r="C32" s="139" t="str">
        <f>IF(B32="","",INDEX('DATA VALUES'!$DU:$DU,MATCH(B32,'DATA VALUES'!$DT:$DT,0)))</f>
        <v/>
      </c>
      <c r="D32" s="134"/>
      <c r="E32" s="134"/>
      <c r="F32" s="140" t="str">
        <f>IF(E32="","",INDEX('DATA VALUES'!$DZ:$DZ,MATCH(E32,'DATA VALUES'!$DY:$DY,0)))</f>
        <v/>
      </c>
      <c r="G32" s="134"/>
      <c r="H32" s="134"/>
      <c r="I32" s="134"/>
      <c r="J32" s="134"/>
      <c r="K32" s="134"/>
      <c r="L32" s="13"/>
      <c r="M32" s="67" t="str">
        <f t="shared" si="0"/>
        <v>All Fields Need to be Completed</v>
      </c>
    </row>
    <row r="33" spans="2:13" x14ac:dyDescent="0.3">
      <c r="B33" s="138"/>
      <c r="C33" s="139" t="str">
        <f>IF(B33="","",INDEX('DATA VALUES'!$DU:$DU,MATCH(B33,'DATA VALUES'!$DT:$DT,0)))</f>
        <v/>
      </c>
      <c r="D33" s="134"/>
      <c r="E33" s="134"/>
      <c r="F33" s="140" t="str">
        <f>IF(E33="","",INDEX('DATA VALUES'!$DZ:$DZ,MATCH(E33,'DATA VALUES'!$DY:$DY,0)))</f>
        <v/>
      </c>
      <c r="G33" s="134"/>
      <c r="H33" s="134"/>
      <c r="I33" s="134"/>
      <c r="J33" s="134"/>
      <c r="K33" s="134"/>
      <c r="L33" s="13"/>
      <c r="M33" s="67" t="str">
        <f t="shared" si="0"/>
        <v>All Fields Need to be Completed</v>
      </c>
    </row>
    <row r="34" spans="2:13" x14ac:dyDescent="0.3">
      <c r="B34" s="138"/>
      <c r="C34" s="139" t="str">
        <f>IF(B34="","",INDEX('DATA VALUES'!$DU:$DU,MATCH(B34,'DATA VALUES'!$DT:$DT,0)))</f>
        <v/>
      </c>
      <c r="D34" s="134"/>
      <c r="E34" s="134"/>
      <c r="F34" s="140" t="str">
        <f>IF(E34="","",INDEX('DATA VALUES'!$DZ:$DZ,MATCH(E34,'DATA VALUES'!$DY:$DY,0)))</f>
        <v/>
      </c>
      <c r="G34" s="134"/>
      <c r="H34" s="134"/>
      <c r="I34" s="134"/>
      <c r="J34" s="134"/>
      <c r="K34" s="134"/>
      <c r="L34" s="13"/>
      <c r="M34" s="67" t="str">
        <f t="shared" ref="M34:M56" si="1">IF(COUNTA(B34:K34)&lt;=9,"All Fields Need to be Completed",CONCATENATE($C34,"_",$D34,"_",$F34,"_",$G34,"_",$H34,"_",$I34,"_",$J34,"_",$K34))</f>
        <v>All Fields Need to be Completed</v>
      </c>
    </row>
    <row r="35" spans="2:13" x14ac:dyDescent="0.3">
      <c r="B35" s="138"/>
      <c r="C35" s="139" t="str">
        <f>IF(B35="","",INDEX('DATA VALUES'!$DU:$DU,MATCH(B35,'DATA VALUES'!$DT:$DT,0)))</f>
        <v/>
      </c>
      <c r="D35" s="134"/>
      <c r="E35" s="134"/>
      <c r="F35" s="140" t="str">
        <f>IF(E35="","",INDEX('DATA VALUES'!$DZ:$DZ,MATCH(E35,'DATA VALUES'!$DY:$DY,0)))</f>
        <v/>
      </c>
      <c r="G35" s="134"/>
      <c r="H35" s="134"/>
      <c r="I35" s="134"/>
      <c r="J35" s="134"/>
      <c r="K35" s="134"/>
      <c r="L35" s="13"/>
      <c r="M35" s="67" t="str">
        <f t="shared" si="1"/>
        <v>All Fields Need to be Completed</v>
      </c>
    </row>
    <row r="36" spans="2:13" x14ac:dyDescent="0.3">
      <c r="B36" s="138"/>
      <c r="C36" s="139" t="str">
        <f>IF(B36="","",INDEX('DATA VALUES'!$DU:$DU,MATCH(B36,'DATA VALUES'!$DT:$DT,0)))</f>
        <v/>
      </c>
      <c r="D36" s="134"/>
      <c r="E36" s="134"/>
      <c r="F36" s="140" t="str">
        <f>IF(E36="","",INDEX('DATA VALUES'!$DZ:$DZ,MATCH(E36,'DATA VALUES'!$DY:$DY,0)))</f>
        <v/>
      </c>
      <c r="G36" s="134"/>
      <c r="H36" s="134"/>
      <c r="I36" s="134"/>
      <c r="J36" s="134"/>
      <c r="K36" s="134"/>
      <c r="L36" s="13"/>
      <c r="M36" s="67" t="str">
        <f t="shared" si="1"/>
        <v>All Fields Need to be Completed</v>
      </c>
    </row>
    <row r="37" spans="2:13" x14ac:dyDescent="0.3">
      <c r="B37" s="138"/>
      <c r="C37" s="139" t="str">
        <f>IF(B37="","",INDEX('DATA VALUES'!$DU:$DU,MATCH(B37,'DATA VALUES'!$DT:$DT,0)))</f>
        <v/>
      </c>
      <c r="D37" s="134"/>
      <c r="E37" s="134"/>
      <c r="F37" s="140" t="str">
        <f>IF(E37="","",INDEX('DATA VALUES'!$DZ:$DZ,MATCH(E37,'DATA VALUES'!$DY:$DY,0)))</f>
        <v/>
      </c>
      <c r="G37" s="134"/>
      <c r="H37" s="134"/>
      <c r="I37" s="134"/>
      <c r="J37" s="134"/>
      <c r="K37" s="134"/>
      <c r="L37" s="13"/>
      <c r="M37" s="67" t="str">
        <f t="shared" si="1"/>
        <v>All Fields Need to be Completed</v>
      </c>
    </row>
    <row r="38" spans="2:13" x14ac:dyDescent="0.3">
      <c r="B38" s="138"/>
      <c r="C38" s="139" t="str">
        <f>IF(B38="","",INDEX('DATA VALUES'!$DU:$DU,MATCH(B38,'DATA VALUES'!$DT:$DT,0)))</f>
        <v/>
      </c>
      <c r="D38" s="134"/>
      <c r="E38" s="134"/>
      <c r="F38" s="140" t="str">
        <f>IF(E38="","",INDEX('DATA VALUES'!$DZ:$DZ,MATCH(E38,'DATA VALUES'!$DY:$DY,0)))</f>
        <v/>
      </c>
      <c r="G38" s="134"/>
      <c r="H38" s="134"/>
      <c r="I38" s="134"/>
      <c r="J38" s="134"/>
      <c r="K38" s="134"/>
      <c r="L38" s="13"/>
      <c r="M38" s="67" t="str">
        <f t="shared" si="1"/>
        <v>All Fields Need to be Completed</v>
      </c>
    </row>
    <row r="39" spans="2:13" x14ac:dyDescent="0.3">
      <c r="B39" s="138"/>
      <c r="C39" s="139" t="str">
        <f>IF(B39="","",INDEX('DATA VALUES'!$DU:$DU,MATCH(B39,'DATA VALUES'!$DT:$DT,0)))</f>
        <v/>
      </c>
      <c r="D39" s="134"/>
      <c r="E39" s="134"/>
      <c r="F39" s="140" t="str">
        <f>IF(E39="","",INDEX('DATA VALUES'!$DZ:$DZ,MATCH(E39,'DATA VALUES'!$DY:$DY,0)))</f>
        <v/>
      </c>
      <c r="G39" s="134"/>
      <c r="H39" s="134"/>
      <c r="I39" s="134"/>
      <c r="J39" s="134"/>
      <c r="K39" s="134"/>
      <c r="L39" s="13"/>
      <c r="M39" s="67" t="str">
        <f t="shared" si="1"/>
        <v>All Fields Need to be Completed</v>
      </c>
    </row>
    <row r="40" spans="2:13" x14ac:dyDescent="0.3">
      <c r="B40" s="138"/>
      <c r="C40" s="139" t="str">
        <f>IF(B40="","",INDEX('DATA VALUES'!$DU:$DU,MATCH(B40,'DATA VALUES'!$DT:$DT,0)))</f>
        <v/>
      </c>
      <c r="D40" s="134"/>
      <c r="E40" s="134"/>
      <c r="F40" s="140" t="str">
        <f>IF(E40="","",INDEX('DATA VALUES'!$DZ:$DZ,MATCH(E40,'DATA VALUES'!$DY:$DY,0)))</f>
        <v/>
      </c>
      <c r="G40" s="134"/>
      <c r="H40" s="134"/>
      <c r="I40" s="134"/>
      <c r="J40" s="134"/>
      <c r="K40" s="134"/>
      <c r="L40" s="13"/>
      <c r="M40" s="67" t="str">
        <f t="shared" si="1"/>
        <v>All Fields Need to be Completed</v>
      </c>
    </row>
    <row r="41" spans="2:13" x14ac:dyDescent="0.3">
      <c r="B41" s="138"/>
      <c r="C41" s="139" t="str">
        <f>IF(B41="","",INDEX('DATA VALUES'!$DU:$DU,MATCH(B41,'DATA VALUES'!$DT:$DT,0)))</f>
        <v/>
      </c>
      <c r="D41" s="134"/>
      <c r="E41" s="134"/>
      <c r="F41" s="140" t="str">
        <f>IF(E41="","",INDEX('DATA VALUES'!$DZ:$DZ,MATCH(E41,'DATA VALUES'!$DY:$DY,0)))</f>
        <v/>
      </c>
      <c r="G41" s="134"/>
      <c r="H41" s="134"/>
      <c r="I41" s="134"/>
      <c r="J41" s="134"/>
      <c r="K41" s="134"/>
      <c r="L41" s="13"/>
      <c r="M41" s="67" t="str">
        <f t="shared" si="1"/>
        <v>All Fields Need to be Completed</v>
      </c>
    </row>
    <row r="42" spans="2:13" x14ac:dyDescent="0.3">
      <c r="B42" s="131"/>
      <c r="C42" s="141" t="str">
        <f>IF(B42="","",INDEX('DATA VALUES'!$DU:$DU,MATCH(B42,'DATA VALUES'!$DT:$DT,0)))</f>
        <v/>
      </c>
      <c r="D42" s="131"/>
      <c r="E42" s="131"/>
      <c r="F42" s="141" t="str">
        <f>IF(E42="","",INDEX('DATA VALUES'!$DZ:$DZ,MATCH(E42,'DATA VALUES'!$DY:$DY,0)))</f>
        <v/>
      </c>
      <c r="G42" s="131"/>
      <c r="H42" s="131"/>
      <c r="I42" s="131"/>
      <c r="J42" s="131"/>
      <c r="K42" s="131"/>
      <c r="L42" s="13"/>
      <c r="M42" s="67" t="str">
        <f t="shared" si="1"/>
        <v>All Fields Need to be Completed</v>
      </c>
    </row>
    <row r="43" spans="2:13" x14ac:dyDescent="0.3">
      <c r="B43" s="131"/>
      <c r="C43" s="141" t="str">
        <f>IF(B43="","",INDEX('DATA VALUES'!$DU:$DU,MATCH(B43,'DATA VALUES'!$DT:$DT,0)))</f>
        <v/>
      </c>
      <c r="D43" s="131"/>
      <c r="E43" s="131"/>
      <c r="F43" s="141" t="str">
        <f>IF(E43="","",INDEX('DATA VALUES'!$DZ:$DZ,MATCH(E43,'DATA VALUES'!$DY:$DY,0)))</f>
        <v/>
      </c>
      <c r="G43" s="131"/>
      <c r="H43" s="131"/>
      <c r="I43" s="131"/>
      <c r="J43" s="131"/>
      <c r="K43" s="131"/>
      <c r="L43" s="13"/>
      <c r="M43" s="67" t="str">
        <f t="shared" si="1"/>
        <v>All Fields Need to be Completed</v>
      </c>
    </row>
    <row r="44" spans="2:13" x14ac:dyDescent="0.3">
      <c r="B44" s="131"/>
      <c r="C44" s="141" t="str">
        <f>IF(B44="","",INDEX('DATA VALUES'!$DU:$DU,MATCH(B44,'DATA VALUES'!$DT:$DT,0)))</f>
        <v/>
      </c>
      <c r="D44" s="131"/>
      <c r="E44" s="131"/>
      <c r="F44" s="141" t="str">
        <f>IF(E44="","",INDEX('DATA VALUES'!$DZ:$DZ,MATCH(E44,'DATA VALUES'!$DY:$DY,0)))</f>
        <v/>
      </c>
      <c r="G44" s="131"/>
      <c r="H44" s="131"/>
      <c r="I44" s="131"/>
      <c r="J44" s="131"/>
      <c r="K44" s="131"/>
      <c r="L44" s="13"/>
      <c r="M44" s="67" t="str">
        <f t="shared" si="1"/>
        <v>All Fields Need to be Completed</v>
      </c>
    </row>
    <row r="45" spans="2:13" x14ac:dyDescent="0.3">
      <c r="B45" s="131"/>
      <c r="C45" s="141" t="str">
        <f>IF(B45="","",INDEX('DATA VALUES'!$DU:$DU,MATCH(B45,'DATA VALUES'!$DT:$DT,0)))</f>
        <v/>
      </c>
      <c r="D45" s="131"/>
      <c r="E45" s="131"/>
      <c r="F45" s="141" t="str">
        <f>IF(E45="","",INDEX('DATA VALUES'!$DZ:$DZ,MATCH(E45,'DATA VALUES'!$DY:$DY,0)))</f>
        <v/>
      </c>
      <c r="G45" s="131"/>
      <c r="H45" s="131"/>
      <c r="I45" s="131"/>
      <c r="J45" s="131"/>
      <c r="K45" s="131"/>
      <c r="L45" s="13"/>
      <c r="M45" s="67" t="str">
        <f t="shared" si="1"/>
        <v>All Fields Need to be Completed</v>
      </c>
    </row>
    <row r="46" spans="2:13" x14ac:dyDescent="0.3">
      <c r="B46" s="131"/>
      <c r="C46" s="141" t="str">
        <f>IF(B46="","",INDEX('DATA VALUES'!$DU:$DU,MATCH(B46,'DATA VALUES'!$DT:$DT,0)))</f>
        <v/>
      </c>
      <c r="D46" s="131"/>
      <c r="E46" s="131"/>
      <c r="F46" s="141" t="str">
        <f>IF(E46="","",INDEX('DATA VALUES'!$DZ:$DZ,MATCH(E46,'DATA VALUES'!$DY:$DY,0)))</f>
        <v/>
      </c>
      <c r="G46" s="131"/>
      <c r="H46" s="131"/>
      <c r="I46" s="131"/>
      <c r="J46" s="131"/>
      <c r="K46" s="131"/>
      <c r="L46" s="13"/>
      <c r="M46" s="67" t="str">
        <f t="shared" si="1"/>
        <v>All Fields Need to be Completed</v>
      </c>
    </row>
    <row r="47" spans="2:13" x14ac:dyDescent="0.3">
      <c r="B47" s="131"/>
      <c r="C47" s="141" t="str">
        <f>IF(B47="","",INDEX('DATA VALUES'!$DU:$DU,MATCH(B47,'DATA VALUES'!$DT:$DT,0)))</f>
        <v/>
      </c>
      <c r="D47" s="131"/>
      <c r="E47" s="131"/>
      <c r="F47" s="141" t="str">
        <f>IF(E47="","",INDEX('DATA VALUES'!$DZ:$DZ,MATCH(E47,'DATA VALUES'!$DY:$DY,0)))</f>
        <v/>
      </c>
      <c r="G47" s="131"/>
      <c r="H47" s="131"/>
      <c r="I47" s="131"/>
      <c r="J47" s="131"/>
      <c r="K47" s="131"/>
      <c r="L47" s="13"/>
      <c r="M47" s="67" t="str">
        <f t="shared" si="1"/>
        <v>All Fields Need to be Completed</v>
      </c>
    </row>
    <row r="48" spans="2:13" x14ac:dyDescent="0.3">
      <c r="B48" s="131"/>
      <c r="C48" s="141" t="str">
        <f>IF(B48="","",INDEX('DATA VALUES'!$DU:$DU,MATCH(B48,'DATA VALUES'!$DT:$DT,0)))</f>
        <v/>
      </c>
      <c r="D48" s="131"/>
      <c r="E48" s="131"/>
      <c r="F48" s="141" t="str">
        <f>IF(E48="","",INDEX('DATA VALUES'!$DZ:$DZ,MATCH(E48,'DATA VALUES'!$DY:$DY,0)))</f>
        <v/>
      </c>
      <c r="G48" s="131"/>
      <c r="H48" s="131"/>
      <c r="I48" s="131"/>
      <c r="J48" s="131"/>
      <c r="K48" s="131"/>
      <c r="L48" s="13"/>
      <c r="M48" s="67" t="str">
        <f t="shared" si="1"/>
        <v>All Fields Need to be Completed</v>
      </c>
    </row>
    <row r="49" spans="2:13" x14ac:dyDescent="0.3">
      <c r="B49" s="131"/>
      <c r="C49" s="141" t="str">
        <f>IF(B49="","",INDEX('DATA VALUES'!$DU:$DU,MATCH(B49,'DATA VALUES'!$DT:$DT,0)))</f>
        <v/>
      </c>
      <c r="D49" s="131"/>
      <c r="E49" s="131"/>
      <c r="F49" s="141" t="str">
        <f>IF(E49="","",INDEX('DATA VALUES'!$DZ:$DZ,MATCH(E49,'DATA VALUES'!$DY:$DY,0)))</f>
        <v/>
      </c>
      <c r="G49" s="131"/>
      <c r="H49" s="131"/>
      <c r="I49" s="131"/>
      <c r="J49" s="131"/>
      <c r="K49" s="131"/>
      <c r="L49" s="13"/>
      <c r="M49" s="67" t="str">
        <f t="shared" si="1"/>
        <v>All Fields Need to be Completed</v>
      </c>
    </row>
    <row r="50" spans="2:13" x14ac:dyDescent="0.3">
      <c r="B50" s="131"/>
      <c r="C50" s="141" t="str">
        <f>IF(B50="","",INDEX('DATA VALUES'!$DU:$DU,MATCH(B50,'DATA VALUES'!$DT:$DT,0)))</f>
        <v/>
      </c>
      <c r="D50" s="131"/>
      <c r="E50" s="131"/>
      <c r="F50" s="141" t="str">
        <f>IF(E50="","",INDEX('DATA VALUES'!$DZ:$DZ,MATCH(E50,'DATA VALUES'!$DY:$DY,0)))</f>
        <v/>
      </c>
      <c r="G50" s="131"/>
      <c r="H50" s="131"/>
      <c r="I50" s="131"/>
      <c r="J50" s="131"/>
      <c r="K50" s="131"/>
      <c r="L50" s="13"/>
      <c r="M50" s="67" t="str">
        <f t="shared" si="1"/>
        <v>All Fields Need to be Completed</v>
      </c>
    </row>
    <row r="51" spans="2:13" x14ac:dyDescent="0.3">
      <c r="B51" s="131"/>
      <c r="C51" s="141" t="str">
        <f>IF(B51="","",INDEX('DATA VALUES'!$DU:$DU,MATCH(B51,'DATA VALUES'!$DT:$DT,0)))</f>
        <v/>
      </c>
      <c r="D51" s="131"/>
      <c r="E51" s="131"/>
      <c r="F51" s="141" t="str">
        <f>IF(E51="","",INDEX('DATA VALUES'!$DZ:$DZ,MATCH(E51,'DATA VALUES'!$DY:$DY,0)))</f>
        <v/>
      </c>
      <c r="G51" s="131"/>
      <c r="H51" s="131"/>
      <c r="I51" s="131"/>
      <c r="J51" s="131"/>
      <c r="K51" s="131"/>
      <c r="L51" s="13"/>
      <c r="M51" s="67" t="str">
        <f t="shared" si="1"/>
        <v>All Fields Need to be Completed</v>
      </c>
    </row>
    <row r="52" spans="2:13" x14ac:dyDescent="0.3">
      <c r="B52" s="131"/>
      <c r="C52" s="141" t="str">
        <f>IF(B52="","",INDEX('DATA VALUES'!$DU:$DU,MATCH(B52,'DATA VALUES'!$DT:$DT,0)))</f>
        <v/>
      </c>
      <c r="D52" s="131"/>
      <c r="E52" s="131"/>
      <c r="F52" s="141" t="str">
        <f>IF(E52="","",INDEX('DATA VALUES'!$DZ:$DZ,MATCH(E52,'DATA VALUES'!$DY:$DY,0)))</f>
        <v/>
      </c>
      <c r="G52" s="131"/>
      <c r="H52" s="131"/>
      <c r="I52" s="131"/>
      <c r="J52" s="131"/>
      <c r="K52" s="131"/>
      <c r="L52" s="13"/>
      <c r="M52" s="67" t="str">
        <f t="shared" si="1"/>
        <v>All Fields Need to be Completed</v>
      </c>
    </row>
    <row r="53" spans="2:13" x14ac:dyDescent="0.3">
      <c r="B53" s="131"/>
      <c r="C53" s="141" t="str">
        <f>IF(B53="","",INDEX('DATA VALUES'!$DU:$DU,MATCH(B53,'DATA VALUES'!$DT:$DT,0)))</f>
        <v/>
      </c>
      <c r="D53" s="131"/>
      <c r="E53" s="131"/>
      <c r="F53" s="141" t="str">
        <f>IF(E53="","",INDEX('DATA VALUES'!$DZ:$DZ,MATCH(E53,'DATA VALUES'!$DY:$DY,0)))</f>
        <v/>
      </c>
      <c r="G53" s="131"/>
      <c r="H53" s="131"/>
      <c r="I53" s="131"/>
      <c r="J53" s="131"/>
      <c r="K53" s="131"/>
      <c r="L53" s="13"/>
      <c r="M53" s="67" t="str">
        <f t="shared" si="1"/>
        <v>All Fields Need to be Completed</v>
      </c>
    </row>
    <row r="54" spans="2:13" x14ac:dyDescent="0.3">
      <c r="B54" s="131"/>
      <c r="C54" s="141" t="str">
        <f>IF(B54="","",INDEX('DATA VALUES'!$DU:$DU,MATCH(B54,'DATA VALUES'!$DT:$DT,0)))</f>
        <v/>
      </c>
      <c r="D54" s="131"/>
      <c r="E54" s="131"/>
      <c r="F54" s="141" t="str">
        <f>IF(E54="","",INDEX('DATA VALUES'!$DZ:$DZ,MATCH(E54,'DATA VALUES'!$DY:$DY,0)))</f>
        <v/>
      </c>
      <c r="G54" s="131"/>
      <c r="H54" s="131"/>
      <c r="I54" s="131"/>
      <c r="J54" s="131"/>
      <c r="K54" s="131"/>
      <c r="L54" s="13"/>
      <c r="M54" s="67" t="str">
        <f t="shared" si="1"/>
        <v>All Fields Need to be Completed</v>
      </c>
    </row>
    <row r="55" spans="2:13" x14ac:dyDescent="0.3">
      <c r="B55" s="131"/>
      <c r="C55" s="141" t="str">
        <f>IF(B55="","",INDEX('DATA VALUES'!$DU:$DU,MATCH(B55,'DATA VALUES'!$DT:$DT,0)))</f>
        <v/>
      </c>
      <c r="D55" s="131"/>
      <c r="E55" s="131"/>
      <c r="F55" s="141" t="str">
        <f>IF(E55="","",INDEX('DATA VALUES'!$DZ:$DZ,MATCH(E55,'DATA VALUES'!$DY:$DY,0)))</f>
        <v/>
      </c>
      <c r="G55" s="131"/>
      <c r="H55" s="131"/>
      <c r="I55" s="131"/>
      <c r="J55" s="131"/>
      <c r="K55" s="131"/>
      <c r="L55" s="13"/>
      <c r="M55" s="67" t="str">
        <f t="shared" si="1"/>
        <v>All Fields Need to be Completed</v>
      </c>
    </row>
    <row r="56" spans="2:13" x14ac:dyDescent="0.3">
      <c r="B56" s="131"/>
      <c r="C56" s="141" t="str">
        <f>IF(B56="","",INDEX('DATA VALUES'!$DU:$DU,MATCH(B56,'DATA VALUES'!$DT:$DT,0)))</f>
        <v/>
      </c>
      <c r="D56" s="131"/>
      <c r="E56" s="131"/>
      <c r="F56" s="141" t="str">
        <f>IF(E56="","",INDEX('DATA VALUES'!$DZ:$DZ,MATCH(E56,'DATA VALUES'!$DY:$DY,0)))</f>
        <v/>
      </c>
      <c r="G56" s="131"/>
      <c r="H56" s="131"/>
      <c r="I56" s="131"/>
      <c r="J56" s="131"/>
      <c r="K56" s="131"/>
      <c r="L56" s="13"/>
      <c r="M56" s="67" t="str">
        <f t="shared" si="1"/>
        <v>All Fields Need to be Completed</v>
      </c>
    </row>
    <row r="57" spans="2:13" ht="14.4" x14ac:dyDescent="0.3">
      <c r="B57"/>
      <c r="C57"/>
      <c r="D57"/>
      <c r="E57"/>
      <c r="F57"/>
      <c r="G57"/>
      <c r="H57"/>
      <c r="I57"/>
      <c r="J57"/>
      <c r="K57"/>
      <c r="L57"/>
      <c r="M57"/>
    </row>
    <row r="58" spans="2:13" ht="14.4" x14ac:dyDescent="0.3">
      <c r="B58"/>
      <c r="C58"/>
      <c r="D58"/>
      <c r="E58"/>
      <c r="F58"/>
      <c r="G58"/>
      <c r="H58"/>
      <c r="I58"/>
      <c r="J58"/>
      <c r="K58"/>
      <c r="L58"/>
      <c r="M58"/>
    </row>
    <row r="59" spans="2:13" ht="14.4" x14ac:dyDescent="0.3">
      <c r="B59"/>
      <c r="C59"/>
      <c r="D59"/>
      <c r="E59"/>
      <c r="F59"/>
      <c r="G59"/>
      <c r="H59"/>
      <c r="I59"/>
      <c r="J59"/>
      <c r="K59"/>
      <c r="L59"/>
      <c r="M59"/>
    </row>
    <row r="60" spans="2:13" ht="14.4" x14ac:dyDescent="0.3">
      <c r="B60"/>
      <c r="C60"/>
      <c r="D60"/>
      <c r="E60"/>
      <c r="F60"/>
      <c r="G60"/>
      <c r="H60"/>
      <c r="I60"/>
      <c r="J60"/>
      <c r="K60"/>
      <c r="L60"/>
      <c r="M60"/>
    </row>
    <row r="61" spans="2:13" ht="14.4" x14ac:dyDescent="0.3">
      <c r="B61"/>
      <c r="C61"/>
      <c r="D61"/>
      <c r="E61"/>
      <c r="F61"/>
      <c r="G61"/>
      <c r="H61"/>
      <c r="I61"/>
      <c r="J61"/>
      <c r="K61"/>
      <c r="L61"/>
      <c r="M61"/>
    </row>
    <row r="62" spans="2:13" ht="14.4" x14ac:dyDescent="0.3">
      <c r="B62"/>
      <c r="C62"/>
      <c r="D62"/>
      <c r="E62"/>
      <c r="F62"/>
      <c r="G62"/>
      <c r="H62"/>
      <c r="I62"/>
      <c r="J62"/>
      <c r="K62"/>
      <c r="L62"/>
      <c r="M62"/>
    </row>
    <row r="63" spans="2:13" ht="14.4" x14ac:dyDescent="0.3">
      <c r="B63"/>
      <c r="C63"/>
      <c r="D63"/>
      <c r="E63"/>
      <c r="F63"/>
      <c r="G63"/>
      <c r="H63"/>
      <c r="I63"/>
      <c r="J63"/>
      <c r="K63"/>
      <c r="L63"/>
      <c r="M63"/>
    </row>
    <row r="64" spans="2:13" ht="14.4" x14ac:dyDescent="0.3">
      <c r="B64"/>
      <c r="C64"/>
      <c r="D64"/>
      <c r="E64"/>
      <c r="F64"/>
      <c r="G64"/>
      <c r="H64"/>
      <c r="I64"/>
      <c r="J64"/>
      <c r="K64"/>
      <c r="L64"/>
      <c r="M64"/>
    </row>
    <row r="65" spans="2:13" ht="14.4" x14ac:dyDescent="0.3">
      <c r="B65"/>
      <c r="C65"/>
      <c r="D65"/>
      <c r="E65"/>
      <c r="F65"/>
      <c r="G65"/>
      <c r="H65"/>
      <c r="I65"/>
      <c r="J65"/>
      <c r="K65"/>
      <c r="L65"/>
      <c r="M65"/>
    </row>
    <row r="66" spans="2:13" ht="14.4" x14ac:dyDescent="0.3">
      <c r="B66"/>
      <c r="C66"/>
      <c r="D66"/>
      <c r="E66"/>
      <c r="F66"/>
      <c r="G66"/>
      <c r="H66"/>
      <c r="I66"/>
      <c r="J66"/>
      <c r="K66"/>
      <c r="L66"/>
      <c r="M66"/>
    </row>
    <row r="67" spans="2:13" ht="14.4" x14ac:dyDescent="0.3">
      <c r="B67"/>
      <c r="C67"/>
      <c r="D67"/>
      <c r="E67"/>
      <c r="F67"/>
      <c r="G67"/>
      <c r="H67"/>
      <c r="I67"/>
      <c r="J67"/>
      <c r="K67"/>
      <c r="L67"/>
      <c r="M67"/>
    </row>
    <row r="68" spans="2:13" ht="14.4" x14ac:dyDescent="0.3">
      <c r="B68"/>
      <c r="C68"/>
      <c r="D68"/>
      <c r="E68"/>
      <c r="F68"/>
      <c r="G68"/>
      <c r="H68"/>
      <c r="I68"/>
      <c r="J68"/>
      <c r="K68"/>
      <c r="L68"/>
      <c r="M68"/>
    </row>
    <row r="69" spans="2:13" ht="14.4" x14ac:dyDescent="0.3">
      <c r="B69"/>
      <c r="C69"/>
      <c r="D69"/>
      <c r="E69"/>
      <c r="F69"/>
      <c r="G69"/>
      <c r="H69"/>
      <c r="I69"/>
      <c r="J69"/>
      <c r="K69"/>
      <c r="L69"/>
      <c r="M69"/>
    </row>
    <row r="70" spans="2:13" ht="14.4" x14ac:dyDescent="0.3">
      <c r="B70"/>
      <c r="C70"/>
      <c r="D70"/>
      <c r="E70"/>
      <c r="F70"/>
      <c r="G70"/>
      <c r="H70"/>
      <c r="I70"/>
      <c r="J70"/>
      <c r="K70"/>
      <c r="L70"/>
      <c r="M70"/>
    </row>
    <row r="71" spans="2:13" ht="14.4" x14ac:dyDescent="0.3">
      <c r="B71"/>
      <c r="C71"/>
      <c r="D71"/>
      <c r="E71"/>
      <c r="F71"/>
      <c r="G71"/>
      <c r="H71"/>
      <c r="I71"/>
      <c r="J71"/>
      <c r="K71"/>
      <c r="L71"/>
      <c r="M71"/>
    </row>
    <row r="72" spans="2:13" ht="14.4" x14ac:dyDescent="0.3">
      <c r="B72"/>
      <c r="C72"/>
      <c r="D72"/>
      <c r="E72"/>
      <c r="F72"/>
      <c r="G72"/>
      <c r="H72"/>
      <c r="I72"/>
      <c r="J72"/>
      <c r="K72"/>
      <c r="L72"/>
      <c r="M72"/>
    </row>
    <row r="73" spans="2:13" ht="14.4" x14ac:dyDescent="0.3">
      <c r="B73"/>
      <c r="C73"/>
      <c r="D73"/>
      <c r="E73"/>
      <c r="F73"/>
      <c r="G73"/>
      <c r="H73"/>
      <c r="I73"/>
      <c r="J73"/>
      <c r="K73"/>
      <c r="L73"/>
      <c r="M73"/>
    </row>
    <row r="74" spans="2:13" ht="14.4" x14ac:dyDescent="0.3">
      <c r="B74"/>
      <c r="C74"/>
      <c r="D74"/>
      <c r="E74"/>
      <c r="F74"/>
      <c r="G74"/>
      <c r="H74"/>
      <c r="I74"/>
      <c r="J74"/>
      <c r="K74"/>
      <c r="L74"/>
      <c r="M74"/>
    </row>
    <row r="75" spans="2:13" ht="14.4" x14ac:dyDescent="0.3">
      <c r="B75"/>
      <c r="C75"/>
      <c r="D75"/>
      <c r="E75"/>
      <c r="F75"/>
      <c r="G75"/>
      <c r="H75"/>
      <c r="I75"/>
      <c r="J75"/>
      <c r="K75"/>
      <c r="L75"/>
      <c r="M75"/>
    </row>
    <row r="76" spans="2:13" ht="14.4" x14ac:dyDescent="0.3">
      <c r="B76"/>
      <c r="C76"/>
      <c r="D76"/>
      <c r="E76"/>
      <c r="F76"/>
      <c r="G76"/>
      <c r="H76"/>
      <c r="I76"/>
      <c r="J76"/>
      <c r="K76"/>
      <c r="L76"/>
      <c r="M76"/>
    </row>
    <row r="77" spans="2:13" ht="14.4" x14ac:dyDescent="0.3">
      <c r="B77"/>
      <c r="C77"/>
      <c r="D77"/>
      <c r="E77"/>
      <c r="F77"/>
      <c r="G77"/>
      <c r="H77"/>
      <c r="I77"/>
      <c r="J77"/>
      <c r="K77"/>
      <c r="L77"/>
      <c r="M77"/>
    </row>
    <row r="78" spans="2:13" ht="14.4" x14ac:dyDescent="0.3">
      <c r="B78"/>
      <c r="C78"/>
      <c r="D78"/>
      <c r="E78"/>
      <c r="F78"/>
      <c r="G78"/>
      <c r="H78"/>
      <c r="I78"/>
      <c r="J78"/>
      <c r="K78"/>
      <c r="L78"/>
      <c r="M78"/>
    </row>
    <row r="79" spans="2:13" ht="14.4" x14ac:dyDescent="0.3">
      <c r="B79"/>
      <c r="C79"/>
      <c r="D79"/>
      <c r="E79"/>
      <c r="F79"/>
      <c r="G79"/>
      <c r="H79"/>
      <c r="I79"/>
      <c r="J79"/>
      <c r="K79"/>
      <c r="L79"/>
      <c r="M79"/>
    </row>
    <row r="80" spans="2:13" ht="14.4" x14ac:dyDescent="0.3">
      <c r="B80"/>
      <c r="C80"/>
      <c r="D80"/>
      <c r="E80"/>
      <c r="F80"/>
      <c r="G80"/>
      <c r="H80"/>
      <c r="I80"/>
      <c r="J80"/>
      <c r="K80"/>
      <c r="L80"/>
      <c r="M80"/>
    </row>
    <row r="81" spans="2:13" ht="14.4" x14ac:dyDescent="0.3">
      <c r="B81"/>
      <c r="C81"/>
      <c r="D81"/>
      <c r="E81"/>
      <c r="F81"/>
      <c r="G81"/>
      <c r="H81"/>
      <c r="I81"/>
      <c r="J81"/>
      <c r="K81"/>
      <c r="L81"/>
      <c r="M81"/>
    </row>
    <row r="82" spans="2:13" ht="14.4" x14ac:dyDescent="0.3">
      <c r="B82"/>
      <c r="C82"/>
      <c r="D82"/>
      <c r="E82"/>
      <c r="F82"/>
      <c r="G82"/>
      <c r="H82"/>
      <c r="I82"/>
      <c r="J82"/>
      <c r="K82"/>
      <c r="L82"/>
      <c r="M82"/>
    </row>
  </sheetData>
  <sheetProtection algorithmName="SHA-512" hashValue="/edcDxTNKUPcZ9a9SU8vYircA9loOCwqRIthrbfwh2z3f+ylg9eXvxBCyiDM9tLwzQ1EFLJhpkb9VF6BOaO3ww==" saltValue="Os2ch2vmyLc/+PATAMWiHg==" spinCount="100000" sheet="1" objects="1" scenarios="1"/>
  <mergeCells count="8">
    <mergeCell ref="H11:J11"/>
    <mergeCell ref="H12:J13"/>
    <mergeCell ref="B19:M19"/>
    <mergeCell ref="B11:E12"/>
    <mergeCell ref="K2:L2"/>
    <mergeCell ref="B15:E15"/>
    <mergeCell ref="H9:H10"/>
    <mergeCell ref="I9:I10"/>
  </mergeCells>
  <phoneticPr fontId="21" type="noConversion"/>
  <conditionalFormatting sqref="M17">
    <cfRule type="containsText" dxfId="1" priority="1" operator="containsText" text="All Fields need to be completed">
      <formula>NOT(ISERROR(SEARCH("All Fields need to be completed",M17)))</formula>
    </cfRule>
  </conditionalFormatting>
  <conditionalFormatting sqref="M21:M56">
    <cfRule type="containsText" dxfId="0" priority="2" operator="containsText" text="All Fields need to be completed">
      <formula>NOT(ISERROR(SEARCH("All Fields need to be completed",M21)))</formula>
    </cfRule>
  </conditionalFormatting>
  <dataValidations count="1">
    <dataValidation type="custom" allowBlank="1" showInputMessage="1" showErrorMessage="1" sqref="L17 L21:L56" xr:uid="{92482BCC-E67E-4D11-9B16-0FD5C67B6C2C}">
      <formula1>ISNUMBER(FIND("_",L17))&lt;&gt;TRUE</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85BB8FC6-61AE-4240-874F-6A1F37514866}">
          <x14:formula1>
            <xm:f>OFFSET('DATA VALUES'!$DT$1,1,0,COUNTA('DATA VALUES'!$DT:$DT)-1,1)</xm:f>
          </x14:formula1>
          <xm:sqref>B21:B56 B17</xm:sqref>
        </x14:dataValidation>
        <x14:dataValidation type="list" allowBlank="1" showInputMessage="1" showErrorMessage="1" xr:uid="{FDB87A0C-E320-4D59-9F5B-7A0776802D59}">
          <x14:formula1>
            <xm:f>OFFSET('DATA VALUES'!$DY$1,1,0,COUNTA('DATA VALUES'!$DY:$DY)-1,1)</xm:f>
          </x14:formula1>
          <xm:sqref>E21:E56 E17</xm:sqref>
        </x14:dataValidation>
        <x14:dataValidation type="list" allowBlank="1" showInputMessage="1" showErrorMessage="1" xr:uid="{B8959B07-4FCB-4FEA-8AEF-9BB1D6AB4FB5}">
          <x14:formula1>
            <xm:f>OFFSET('DATA VALUES'!$ED$1,1,0,COUNTA('DATA VALUES'!$ED:$ED)-1,1)</xm:f>
          </x14:formula1>
          <xm:sqref>H21:H56 H17</xm:sqref>
        </x14:dataValidation>
        <x14:dataValidation type="list" allowBlank="1" showInputMessage="1" showErrorMessage="1" xr:uid="{ACE847DE-421E-436D-BBAE-DF0342FB4E1C}">
          <x14:formula1>
            <xm:f>OFFSET('DATA VALUES'!$EB$1,1,0,COUNTA('DATA VALUES'!$EB:$EB)-1,1)</xm:f>
          </x14:formula1>
          <xm:sqref>G21:G56 G17</xm:sqref>
        </x14:dataValidation>
        <x14:dataValidation type="list" allowBlank="1" showInputMessage="1" showErrorMessage="1" xr:uid="{227D9155-D4A8-43A8-BE69-93FAF3BDFE52}">
          <x14:formula1>
            <xm:f>OFFSET('DATA VALUES'!$EG$1,1,0,COUNTA('DATA VALUES'!$EG:$EG)-1,1)</xm:f>
          </x14:formula1>
          <xm:sqref>I21:I56 I17</xm:sqref>
        </x14:dataValidation>
        <x14:dataValidation type="list" allowBlank="1" showInputMessage="1" showErrorMessage="1" xr:uid="{86B6E152-1A84-4C6F-A437-EE07429741F6}">
          <x14:formula1>
            <xm:f>OFFSET('DATA VALUES'!$EJ$1,1,0,COUNTA('DATA VALUES'!$EJ:$EJ)-1,1)</xm:f>
          </x14:formula1>
          <xm:sqref>J21:J56 J17</xm:sqref>
        </x14:dataValidation>
        <x14:dataValidation type="list" allowBlank="1" showInputMessage="1" showErrorMessage="1" xr:uid="{1D8C4D23-04B5-4942-8093-8EB16CB797DF}">
          <x14:formula1>
            <xm:f>OFFSET('DATA VALUES'!$EL$1,1,0,COUNTA('DATA VALUES'!$EL:$EL)-1,1)</xm:f>
          </x14:formula1>
          <xm:sqref>K21:K56 K17</xm:sqref>
        </x14:dataValidation>
        <x14:dataValidation type="list" allowBlank="1" showInputMessage="1" showErrorMessage="1" xr:uid="{59B315C2-AAD3-483D-A5E9-596E9A92FBB6}">
          <x14:formula1>
            <xm:f>OFFSET('DATA VALUES'!$DW$1,1,0,COUNTA('DATA VALUES'!DW:DW)-1,1)</xm:f>
          </x14:formula1>
          <xm:sqref>D21:D56 D17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98DA-BCCE-4B7D-8379-BEC40D8E31F6}">
  <sheetPr codeName="Sheet11"/>
  <dimension ref="A1:EM315"/>
  <sheetViews>
    <sheetView topLeftCell="CA63" workbookViewId="0">
      <selection activeCell="CA78" sqref="CA78"/>
    </sheetView>
  </sheetViews>
  <sheetFormatPr defaultColWidth="8.88671875" defaultRowHeight="14.4" outlineLevelCol="1" x14ac:dyDescent="0.3"/>
  <cols>
    <col min="1" max="1" width="9.88671875" customWidth="1"/>
    <col min="2" max="2" width="18.44140625" hidden="1" customWidth="1" outlineLevel="1"/>
    <col min="3" max="3" width="14.109375" hidden="1" customWidth="1" outlineLevel="1"/>
    <col min="4" max="4" width="2.88671875" hidden="1" customWidth="1" outlineLevel="1"/>
    <col min="5" max="5" width="22.109375" hidden="1" customWidth="1" outlineLevel="1"/>
    <col min="6" max="6" width="39.88671875" hidden="1" customWidth="1" outlineLevel="1"/>
    <col min="7" max="7" width="3" hidden="1" customWidth="1" outlineLevel="1"/>
    <col min="8" max="8" width="13.44140625" hidden="1" customWidth="1" outlineLevel="1"/>
    <col min="9" max="9" width="14.109375" hidden="1" customWidth="1" outlineLevel="1"/>
    <col min="10" max="10" width="2.44140625" hidden="1" customWidth="1" outlineLevel="1"/>
    <col min="11" max="11" width="15.44140625" hidden="1" customWidth="1" outlineLevel="1"/>
    <col min="12" max="12" width="18.44140625" hidden="1" customWidth="1" outlineLevel="1"/>
    <col min="13" max="13" width="18.44140625" bestFit="1" customWidth="1" outlineLevel="1"/>
    <col min="14" max="14" width="3" hidden="1" customWidth="1" outlineLevel="1"/>
    <col min="15" max="15" width="35.44140625" hidden="1" customWidth="1" outlineLevel="1"/>
    <col min="16" max="16" width="14.88671875" hidden="1" customWidth="1" outlineLevel="1"/>
    <col min="17" max="17" width="4" hidden="1" customWidth="1" outlineLevel="1"/>
    <col min="18" max="18" width="14" hidden="1" customWidth="1" outlineLevel="1"/>
    <col min="19" max="19" width="14.88671875" hidden="1" customWidth="1" outlineLevel="1"/>
    <col min="20" max="20" width="4.44140625" hidden="1" customWidth="1" outlineLevel="1"/>
    <col min="21" max="21" width="7.44140625" hidden="1" customWidth="1" outlineLevel="1"/>
    <col min="22" max="22" width="14.109375" hidden="1" customWidth="1" outlineLevel="1"/>
    <col min="23" max="23" width="2.44140625" hidden="1" customWidth="1" outlineLevel="1"/>
    <col min="24" max="24" width="19.44140625" hidden="1" customWidth="1" outlineLevel="1"/>
    <col min="25" max="25" width="14.109375" hidden="1" customWidth="1" outlineLevel="1"/>
    <col min="27" max="27" width="21.109375" hidden="1" customWidth="1" outlineLevel="1"/>
    <col min="28" max="28" width="14.109375" hidden="1" customWidth="1" outlineLevel="1"/>
    <col min="29" max="29" width="9.88671875" hidden="1" customWidth="1" outlineLevel="1"/>
    <col min="30" max="30" width="3.109375" hidden="1" customWidth="1" outlineLevel="1"/>
    <col min="31" max="31" width="11.88671875" hidden="1" customWidth="1" outlineLevel="1"/>
    <col min="32" max="32" width="12.44140625" hidden="1" customWidth="1" outlineLevel="1"/>
    <col min="33" max="33" width="3.44140625" hidden="1" customWidth="1" outlineLevel="1"/>
    <col min="34" max="35" width="11.44140625" hidden="1" customWidth="1" outlineLevel="1"/>
    <col min="36" max="36" width="3.44140625" hidden="1" customWidth="1" outlineLevel="1"/>
    <col min="37" max="37" width="12.109375" hidden="1" customWidth="1" outlineLevel="1"/>
    <col min="38" max="38" width="22.109375" hidden="1" customWidth="1" outlineLevel="1"/>
    <col min="39" max="39" width="4.44140625" hidden="1" customWidth="1" outlineLevel="1"/>
    <col min="40" max="40" width="21.44140625" hidden="1" customWidth="1" outlineLevel="1"/>
    <col min="41" max="41" width="14.109375" hidden="1" customWidth="1" outlineLevel="1"/>
    <col min="42" max="42" width="8.88671875" collapsed="1"/>
    <col min="43" max="43" width="19.44140625" bestFit="1" customWidth="1" outlineLevel="1"/>
    <col min="44" max="44" width="15.109375" bestFit="1" customWidth="1" outlineLevel="1"/>
    <col min="45" max="45" width="2.44140625" customWidth="1" outlineLevel="1"/>
    <col min="46" max="46" width="23" bestFit="1" customWidth="1" outlineLevel="1"/>
    <col min="47" max="47" width="15.88671875" bestFit="1" customWidth="1" outlineLevel="1"/>
    <col min="48" max="48" width="3.109375" customWidth="1" outlineLevel="1"/>
    <col min="49" max="49" width="25.88671875" bestFit="1" customWidth="1" outlineLevel="1"/>
    <col min="50" max="50" width="15.88671875" bestFit="1" customWidth="1" outlineLevel="1"/>
    <col min="51" max="51" width="3.44140625" customWidth="1" outlineLevel="1"/>
    <col min="52" max="52" width="30" bestFit="1" customWidth="1" outlineLevel="1"/>
    <col min="53" max="53" width="14.88671875" bestFit="1" customWidth="1" outlineLevel="1"/>
    <col min="54" max="54" width="3.109375" customWidth="1" outlineLevel="1"/>
    <col min="55" max="55" width="27" bestFit="1" customWidth="1" outlineLevel="1"/>
    <col min="56" max="56" width="3.44140625" customWidth="1" outlineLevel="1"/>
    <col min="57" max="57" width="26.109375" bestFit="1" customWidth="1" outlineLevel="1"/>
    <col min="58" max="58" width="16.109375" bestFit="1" customWidth="1" outlineLevel="1"/>
    <col min="59" max="59" width="3.44140625" customWidth="1" outlineLevel="1"/>
    <col min="60" max="60" width="29.109375" bestFit="1" customWidth="1" outlineLevel="1"/>
    <col min="61" max="61" width="11.88671875" bestFit="1" customWidth="1" outlineLevel="1"/>
    <col min="62" max="62" width="2.88671875" customWidth="1" outlineLevel="1"/>
    <col min="63" max="63" width="31" bestFit="1" customWidth="1" outlineLevel="1"/>
    <col min="64" max="64" width="3" customWidth="1" outlineLevel="1"/>
    <col min="65" max="65" width="26.88671875" bestFit="1" customWidth="1" outlineLevel="1"/>
    <col min="66" max="66" width="14.109375" bestFit="1" customWidth="1" outlineLevel="1"/>
    <col min="67" max="67" width="4.44140625" customWidth="1" outlineLevel="1"/>
    <col min="68" max="68" width="20.44140625" bestFit="1" customWidth="1" outlineLevel="1"/>
    <col min="69" max="69" width="14.109375" bestFit="1" customWidth="1" outlineLevel="1"/>
    <col min="70" max="70" width="3" customWidth="1" outlineLevel="1"/>
    <col min="71" max="71" width="23.88671875" bestFit="1" customWidth="1" outlineLevel="1"/>
    <col min="72" max="72" width="14.109375" bestFit="1" customWidth="1" outlineLevel="1"/>
    <col min="73" max="73" width="2.88671875" customWidth="1" outlineLevel="1"/>
    <col min="74" max="74" width="11.109375" bestFit="1" customWidth="1" outlineLevel="1"/>
    <col min="75" max="75" width="6.88671875" bestFit="1" customWidth="1" outlineLevel="1"/>
    <col min="76" max="76" width="18.44140625" bestFit="1" customWidth="1" outlineLevel="1"/>
    <col min="77" max="77" width="2.44140625" customWidth="1" outlineLevel="1"/>
    <col min="78" max="78" width="33.88671875" bestFit="1" customWidth="1" outlineLevel="1"/>
    <col min="79" max="79" width="12.88671875" bestFit="1" customWidth="1" outlineLevel="1"/>
    <col min="80" max="80" width="3.44140625" customWidth="1" outlineLevel="1"/>
    <col min="81" max="81" width="19.44140625" bestFit="1" customWidth="1" outlineLevel="1"/>
    <col min="82" max="82" width="7.88671875" bestFit="1" customWidth="1" outlineLevel="1"/>
    <col min="83" max="83" width="18.44140625" bestFit="1" customWidth="1" outlineLevel="1"/>
    <col min="84" max="84" width="12.88671875" customWidth="1" outlineLevel="1"/>
    <col min="85" max="85" width="31.109375" bestFit="1" customWidth="1" outlineLevel="1"/>
    <col min="86" max="86" width="18.44140625" bestFit="1" customWidth="1" outlineLevel="1"/>
    <col min="87" max="87" width="12.88671875" customWidth="1" outlineLevel="1"/>
    <col min="88" max="88" width="11" bestFit="1" customWidth="1" outlineLevel="1"/>
    <col min="89" max="89" width="12.88671875" customWidth="1" outlineLevel="1"/>
    <col min="90" max="90" width="17.88671875" bestFit="1" customWidth="1"/>
    <col min="91" max="91" width="12.88671875" customWidth="1" outlineLevel="1"/>
    <col min="93" max="93" width="21.44140625" hidden="1" customWidth="1" outlineLevel="1"/>
    <col min="94" max="94" width="3.44140625" hidden="1" customWidth="1" outlineLevel="1"/>
    <col min="95" max="95" width="44.88671875" hidden="1" customWidth="1" outlineLevel="1"/>
    <col min="96" max="96" width="14.109375" hidden="1" customWidth="1" outlineLevel="1"/>
    <col min="97" max="97" width="2.44140625" hidden="1" customWidth="1" outlineLevel="1"/>
    <col min="98" max="98" width="21.44140625" hidden="1" customWidth="1" outlineLevel="1"/>
    <col min="99" max="99" width="49.44140625" hidden="1" customWidth="1" outlineLevel="1"/>
    <col min="100" max="100" width="14.109375" hidden="1" customWidth="1" outlineLevel="1"/>
    <col min="101" max="101" width="18.44140625" bestFit="1" customWidth="1" outlineLevel="1"/>
    <col min="102" max="102" width="2.44140625" hidden="1" customWidth="1" outlineLevel="1"/>
    <col min="103" max="103" width="21.44140625" hidden="1" customWidth="1" outlineLevel="1"/>
    <col min="104" max="104" width="19.44140625" hidden="1" customWidth="1" outlineLevel="1"/>
    <col min="105" max="105" width="16.109375" hidden="1" customWidth="1" outlineLevel="1"/>
    <col min="106" max="106" width="18.44140625" bestFit="1" customWidth="1" outlineLevel="1"/>
    <col min="107" max="108" width="2.44140625" hidden="1" customWidth="1" outlineLevel="1"/>
    <col min="109" max="109" width="16.44140625" hidden="1" customWidth="1" outlineLevel="1"/>
    <col min="110" max="110" width="14.109375" hidden="1" customWidth="1" outlineLevel="1"/>
    <col min="111" max="111" width="2.109375" hidden="1" customWidth="1" outlineLevel="1"/>
    <col min="112" max="112" width="12.44140625" hidden="1" customWidth="1" outlineLevel="1"/>
    <col min="113" max="113" width="13.44140625" hidden="1" customWidth="1" outlineLevel="1"/>
    <col min="114" max="114" width="3.44140625" hidden="1" customWidth="1" outlineLevel="1"/>
    <col min="115" max="115" width="11.44140625" hidden="1" customWidth="1" outlineLevel="1"/>
    <col min="116" max="116" width="12.88671875" hidden="1" customWidth="1" outlineLevel="1"/>
    <col min="117" max="117" width="2.88671875" hidden="1" customWidth="1" outlineLevel="1"/>
    <col min="118" max="118" width="16.44140625" hidden="1" customWidth="1" outlineLevel="1"/>
    <col min="119" max="119" width="13.44140625" hidden="1" customWidth="1" outlineLevel="1"/>
    <col min="121" max="121" width="22.44140625" hidden="1" customWidth="1" outlineLevel="1"/>
    <col min="122" max="122" width="14.88671875" hidden="1" customWidth="1" outlineLevel="1"/>
    <col min="123" max="123" width="8.88671875" collapsed="1"/>
    <col min="124" max="124" width="17.44140625" hidden="1" customWidth="1" outlineLevel="1"/>
    <col min="125" max="125" width="14.44140625" hidden="1" customWidth="1" outlineLevel="1"/>
    <col min="126" max="126" width="3.44140625" hidden="1" customWidth="1" outlineLevel="1"/>
    <col min="127" max="127" width="23.44140625" hidden="1" customWidth="1" outlineLevel="1"/>
    <col min="128" max="128" width="3.44140625" hidden="1" customWidth="1" outlineLevel="1"/>
    <col min="129" max="129" width="31.44140625" style="65" hidden="1" customWidth="1" outlineLevel="1"/>
    <col min="130" max="130" width="15.109375" style="65" hidden="1" customWidth="1" outlineLevel="1"/>
    <col min="131" max="131" width="2.88671875" hidden="1" customWidth="1" outlineLevel="1"/>
    <col min="132" max="132" width="21.44140625" hidden="1" customWidth="1" outlineLevel="1"/>
    <col min="133" max="133" width="2.88671875" hidden="1" customWidth="1" outlineLevel="1"/>
    <col min="134" max="134" width="23" hidden="1" customWidth="1" outlineLevel="1"/>
    <col min="135" max="135" width="15.88671875" hidden="1" customWidth="1" outlineLevel="1"/>
    <col min="136" max="136" width="3" hidden="1" customWidth="1" outlineLevel="1"/>
    <col min="137" max="138" width="14.88671875" hidden="1" customWidth="1" outlineLevel="1"/>
    <col min="139" max="139" width="3.44140625" hidden="1" customWidth="1" outlineLevel="1"/>
    <col min="140" max="140" width="32.44140625" hidden="1" customWidth="1" outlineLevel="1"/>
    <col min="141" max="141" width="3.109375" hidden="1" customWidth="1" outlineLevel="1"/>
    <col min="142" max="142" width="18.44140625" hidden="1" customWidth="1" outlineLevel="1"/>
    <col min="143" max="143" width="8.88671875" collapsed="1"/>
    <col min="144" max="144" width="19.44140625" bestFit="1" customWidth="1"/>
    <col min="145" max="145" width="11.44140625" bestFit="1" customWidth="1"/>
  </cols>
  <sheetData>
    <row r="1" spans="1:142" x14ac:dyDescent="0.3">
      <c r="A1" s="209" t="s">
        <v>227</v>
      </c>
      <c r="B1" t="s">
        <v>228</v>
      </c>
      <c r="C1" t="s">
        <v>229</v>
      </c>
      <c r="E1" t="s">
        <v>230</v>
      </c>
      <c r="F1" t="s">
        <v>231</v>
      </c>
      <c r="H1" t="s">
        <v>232</v>
      </c>
      <c r="I1" t="s">
        <v>229</v>
      </c>
      <c r="K1" t="s">
        <v>1</v>
      </c>
      <c r="L1" t="s">
        <v>233</v>
      </c>
      <c r="M1" t="s">
        <v>234</v>
      </c>
      <c r="O1" t="s">
        <v>235</v>
      </c>
      <c r="P1" t="s">
        <v>222</v>
      </c>
      <c r="R1" t="s">
        <v>236</v>
      </c>
      <c r="S1" t="s">
        <v>222</v>
      </c>
      <c r="U1" t="s">
        <v>237</v>
      </c>
      <c r="V1" t="s">
        <v>229</v>
      </c>
      <c r="X1" t="s">
        <v>238</v>
      </c>
      <c r="Y1" t="s">
        <v>229</v>
      </c>
      <c r="Z1" s="209" t="s">
        <v>239</v>
      </c>
      <c r="AA1" t="s">
        <v>240</v>
      </c>
      <c r="AB1" t="s">
        <v>229</v>
      </c>
      <c r="AC1" t="s">
        <v>241</v>
      </c>
      <c r="AE1" t="s">
        <v>242</v>
      </c>
      <c r="AF1" t="s">
        <v>243</v>
      </c>
      <c r="AH1" t="s">
        <v>244</v>
      </c>
      <c r="AI1" t="s">
        <v>245</v>
      </c>
      <c r="AK1" t="s">
        <v>246</v>
      </c>
      <c r="AL1" t="s">
        <v>247</v>
      </c>
      <c r="AN1" t="s">
        <v>248</v>
      </c>
      <c r="AO1" t="s">
        <v>229</v>
      </c>
      <c r="AP1" s="209" t="s">
        <v>249</v>
      </c>
      <c r="AQ1" t="s">
        <v>250</v>
      </c>
      <c r="AR1" t="s">
        <v>251</v>
      </c>
      <c r="AT1" t="s">
        <v>252</v>
      </c>
      <c r="AU1" t="s">
        <v>222</v>
      </c>
      <c r="AW1" t="s">
        <v>253</v>
      </c>
      <c r="AX1" t="s">
        <v>222</v>
      </c>
      <c r="AZ1" t="s">
        <v>254</v>
      </c>
      <c r="BA1" t="s">
        <v>229</v>
      </c>
      <c r="BC1" t="s">
        <v>255</v>
      </c>
      <c r="BE1" t="s">
        <v>256</v>
      </c>
      <c r="BF1" t="s">
        <v>257</v>
      </c>
      <c r="BH1" t="s">
        <v>258</v>
      </c>
      <c r="BI1" t="s">
        <v>259</v>
      </c>
      <c r="BK1" t="s">
        <v>260</v>
      </c>
      <c r="BM1" t="s">
        <v>261</v>
      </c>
      <c r="BN1" t="s">
        <v>262</v>
      </c>
      <c r="BP1" t="s">
        <v>263</v>
      </c>
      <c r="BQ1" t="s">
        <v>264</v>
      </c>
      <c r="BS1" t="s">
        <v>265</v>
      </c>
      <c r="BT1" t="s">
        <v>262</v>
      </c>
      <c r="BV1" t="s">
        <v>266</v>
      </c>
      <c r="BW1" t="s">
        <v>267</v>
      </c>
      <c r="BX1" t="s">
        <v>234</v>
      </c>
      <c r="BZ1" t="s">
        <v>268</v>
      </c>
      <c r="CA1" t="s">
        <v>26</v>
      </c>
      <c r="CC1" t="s">
        <v>153</v>
      </c>
      <c r="CD1" t="s">
        <v>269</v>
      </c>
      <c r="CE1" t="s">
        <v>234</v>
      </c>
      <c r="CG1" t="s">
        <v>270</v>
      </c>
      <c r="CH1" t="s">
        <v>234</v>
      </c>
      <c r="CJ1" t="s">
        <v>271</v>
      </c>
      <c r="CL1" t="s">
        <v>272</v>
      </c>
      <c r="CN1" s="212" t="s">
        <v>273</v>
      </c>
      <c r="CO1" t="s">
        <v>274</v>
      </c>
      <c r="CQ1" t="s">
        <v>275</v>
      </c>
      <c r="CR1" t="s">
        <v>229</v>
      </c>
      <c r="CT1" t="s">
        <v>275</v>
      </c>
      <c r="CU1" t="s">
        <v>276</v>
      </c>
      <c r="CV1" t="s">
        <v>229</v>
      </c>
      <c r="CW1" t="s">
        <v>234</v>
      </c>
      <c r="CY1" t="s">
        <v>277</v>
      </c>
      <c r="CZ1" t="s">
        <v>278</v>
      </c>
      <c r="DA1" t="s">
        <v>279</v>
      </c>
      <c r="DB1" t="s">
        <v>234</v>
      </c>
      <c r="DE1" t="s">
        <v>280</v>
      </c>
      <c r="DF1" t="s">
        <v>229</v>
      </c>
      <c r="DH1" t="s">
        <v>281</v>
      </c>
      <c r="DI1" t="s">
        <v>262</v>
      </c>
      <c r="DK1" t="s">
        <v>281</v>
      </c>
      <c r="DL1" t="s">
        <v>282</v>
      </c>
      <c r="DN1" t="s">
        <v>283</v>
      </c>
      <c r="DO1" t="s">
        <v>262</v>
      </c>
      <c r="DP1" s="212" t="s">
        <v>284</v>
      </c>
      <c r="DQ1" s="53" t="s">
        <v>285</v>
      </c>
      <c r="DR1" s="53" t="s">
        <v>229</v>
      </c>
      <c r="DS1" s="209" t="s">
        <v>286</v>
      </c>
      <c r="DT1" t="s">
        <v>287</v>
      </c>
      <c r="DU1" t="s">
        <v>262</v>
      </c>
      <c r="DW1" t="s">
        <v>288</v>
      </c>
      <c r="DY1" t="s">
        <v>289</v>
      </c>
      <c r="DZ1" t="s">
        <v>251</v>
      </c>
      <c r="EB1" t="s">
        <v>290</v>
      </c>
      <c r="ED1" t="s">
        <v>291</v>
      </c>
      <c r="EE1" t="s">
        <v>222</v>
      </c>
      <c r="EG1" t="s">
        <v>292</v>
      </c>
      <c r="EH1" t="s">
        <v>229</v>
      </c>
      <c r="EJ1" t="s">
        <v>293</v>
      </c>
      <c r="EL1" t="s">
        <v>294</v>
      </c>
    </row>
    <row r="2" spans="1:142" x14ac:dyDescent="0.3">
      <c r="A2" s="210"/>
      <c r="B2" t="s">
        <v>295</v>
      </c>
      <c r="C2" t="s">
        <v>296</v>
      </c>
      <c r="E2" t="s">
        <v>295</v>
      </c>
      <c r="F2" t="s">
        <v>297</v>
      </c>
      <c r="H2" t="s">
        <v>112</v>
      </c>
      <c r="I2" t="s">
        <v>298</v>
      </c>
      <c r="K2" t="s">
        <v>299</v>
      </c>
      <c r="L2" t="s">
        <v>300</v>
      </c>
      <c r="O2" t="s">
        <v>301</v>
      </c>
      <c r="P2" t="s">
        <v>302</v>
      </c>
      <c r="R2" t="s">
        <v>303</v>
      </c>
      <c r="S2" t="s">
        <v>304</v>
      </c>
      <c r="U2" t="s">
        <v>305</v>
      </c>
      <c r="V2">
        <v>17</v>
      </c>
      <c r="X2" t="s">
        <v>127</v>
      </c>
      <c r="Y2" t="s">
        <v>127</v>
      </c>
      <c r="Z2" s="210"/>
      <c r="AA2" t="s">
        <v>306</v>
      </c>
      <c r="AB2" t="s">
        <v>307</v>
      </c>
      <c r="AC2" t="s">
        <v>308</v>
      </c>
      <c r="AE2" t="s">
        <v>309</v>
      </c>
      <c r="AF2" t="s">
        <v>310</v>
      </c>
      <c r="AH2" t="s">
        <v>3</v>
      </c>
      <c r="AI2" t="s">
        <v>311</v>
      </c>
      <c r="AK2" t="s">
        <v>122</v>
      </c>
      <c r="AL2" t="s">
        <v>122</v>
      </c>
      <c r="AN2" t="s">
        <v>312</v>
      </c>
      <c r="AO2" t="s">
        <v>313</v>
      </c>
      <c r="AP2" s="210"/>
      <c r="AQ2" t="s">
        <v>193</v>
      </c>
      <c r="AR2" t="s">
        <v>314</v>
      </c>
      <c r="AT2" t="s">
        <v>315</v>
      </c>
      <c r="AU2" t="s">
        <v>316</v>
      </c>
      <c r="AW2" t="s">
        <v>317</v>
      </c>
      <c r="AX2" t="s">
        <v>318</v>
      </c>
      <c r="AZ2" t="s">
        <v>319</v>
      </c>
      <c r="BA2" t="s">
        <v>320</v>
      </c>
      <c r="BC2" t="s">
        <v>321</v>
      </c>
      <c r="BE2" t="s">
        <v>197</v>
      </c>
      <c r="BF2" t="s">
        <v>322</v>
      </c>
      <c r="BH2" t="s">
        <v>198</v>
      </c>
      <c r="BI2" t="s">
        <v>323</v>
      </c>
      <c r="BK2" t="s">
        <v>324</v>
      </c>
      <c r="BM2" t="s">
        <v>122</v>
      </c>
      <c r="BN2" t="s">
        <v>122</v>
      </c>
      <c r="BP2" t="s">
        <v>1</v>
      </c>
      <c r="BQ2" t="s">
        <v>325</v>
      </c>
      <c r="BS2" t="s">
        <v>326</v>
      </c>
      <c r="BT2" t="s">
        <v>326</v>
      </c>
      <c r="BV2" t="s">
        <v>200</v>
      </c>
      <c r="BW2" t="s">
        <v>327</v>
      </c>
      <c r="BZ2" t="s">
        <v>328</v>
      </c>
      <c r="CA2" t="s">
        <v>196</v>
      </c>
      <c r="CC2" t="s">
        <v>329</v>
      </c>
      <c r="CD2" t="s">
        <v>330</v>
      </c>
      <c r="CG2" t="s">
        <v>331</v>
      </c>
      <c r="CJ2" t="s">
        <v>332</v>
      </c>
      <c r="CL2" t="s">
        <v>333</v>
      </c>
      <c r="CN2" s="213"/>
      <c r="CO2" t="s">
        <v>205</v>
      </c>
      <c r="CQ2" t="s">
        <v>334</v>
      </c>
      <c r="CR2" t="s">
        <v>335</v>
      </c>
      <c r="CT2" t="s">
        <v>335</v>
      </c>
      <c r="CU2" t="s">
        <v>336</v>
      </c>
      <c r="CV2" t="s">
        <v>337</v>
      </c>
      <c r="CY2" t="s">
        <v>337</v>
      </c>
      <c r="CZ2" t="s">
        <v>338</v>
      </c>
      <c r="DA2" t="s">
        <v>339</v>
      </c>
      <c r="DE2" t="s">
        <v>340</v>
      </c>
      <c r="DF2" t="s">
        <v>341</v>
      </c>
      <c r="DH2" t="s">
        <v>342</v>
      </c>
      <c r="DI2" t="s">
        <v>342</v>
      </c>
      <c r="DK2" t="s">
        <v>342</v>
      </c>
      <c r="DL2" t="s">
        <v>343</v>
      </c>
      <c r="DN2" t="s">
        <v>344</v>
      </c>
      <c r="DO2" t="s">
        <v>345</v>
      </c>
      <c r="DP2" s="213"/>
      <c r="DQ2" t="s">
        <v>346</v>
      </c>
      <c r="DR2" t="s">
        <v>347</v>
      </c>
      <c r="DS2" s="210"/>
      <c r="DT2" t="s">
        <v>212</v>
      </c>
      <c r="DU2" t="s">
        <v>348</v>
      </c>
      <c r="DW2" t="s">
        <v>349</v>
      </c>
      <c r="DY2" t="s">
        <v>214</v>
      </c>
      <c r="DZ2" t="s">
        <v>347</v>
      </c>
      <c r="EB2" t="s">
        <v>350</v>
      </c>
      <c r="ED2" t="s">
        <v>216</v>
      </c>
      <c r="EE2" t="s">
        <v>351</v>
      </c>
      <c r="EG2" t="s">
        <v>352</v>
      </c>
      <c r="EH2" t="s">
        <v>318</v>
      </c>
      <c r="EJ2" t="s">
        <v>353</v>
      </c>
      <c r="EL2" t="s">
        <v>354</v>
      </c>
    </row>
    <row r="3" spans="1:142" x14ac:dyDescent="0.3">
      <c r="A3" s="210"/>
      <c r="B3" t="s">
        <v>355</v>
      </c>
      <c r="C3" t="s">
        <v>356</v>
      </c>
      <c r="E3" t="s">
        <v>295</v>
      </c>
      <c r="F3" t="s">
        <v>357</v>
      </c>
      <c r="H3" t="s">
        <v>358</v>
      </c>
      <c r="I3" t="s">
        <v>358</v>
      </c>
      <c r="K3" t="s">
        <v>299</v>
      </c>
      <c r="L3" t="s">
        <v>359</v>
      </c>
      <c r="O3" t="s">
        <v>360</v>
      </c>
      <c r="P3" t="s">
        <v>361</v>
      </c>
      <c r="R3" t="s">
        <v>362</v>
      </c>
      <c r="S3" t="s">
        <v>363</v>
      </c>
      <c r="U3" t="s">
        <v>364</v>
      </c>
      <c r="V3">
        <v>18</v>
      </c>
      <c r="X3" t="s">
        <v>201</v>
      </c>
      <c r="Y3" t="s">
        <v>201</v>
      </c>
      <c r="Z3" s="210"/>
      <c r="AA3" t="s">
        <v>110</v>
      </c>
      <c r="AB3" t="s">
        <v>365</v>
      </c>
      <c r="AC3" t="s">
        <v>312</v>
      </c>
      <c r="AE3" t="s">
        <v>366</v>
      </c>
      <c r="AF3" t="s">
        <v>361</v>
      </c>
      <c r="AH3" t="s">
        <v>367</v>
      </c>
      <c r="AI3" t="s">
        <v>367</v>
      </c>
      <c r="AN3" t="s">
        <v>368</v>
      </c>
      <c r="AO3" t="s">
        <v>369</v>
      </c>
      <c r="AP3" s="210"/>
      <c r="AQ3" t="s">
        <v>370</v>
      </c>
      <c r="AR3" t="s">
        <v>371</v>
      </c>
      <c r="AT3" t="s">
        <v>372</v>
      </c>
      <c r="AU3" t="s">
        <v>373</v>
      </c>
      <c r="AW3" t="s">
        <v>5</v>
      </c>
      <c r="AX3" t="s">
        <v>374</v>
      </c>
      <c r="AZ3" t="s">
        <v>375</v>
      </c>
      <c r="BA3" t="s">
        <v>376</v>
      </c>
      <c r="BC3" t="s">
        <v>377</v>
      </c>
      <c r="BE3" t="s">
        <v>378</v>
      </c>
      <c r="BF3" t="s">
        <v>379</v>
      </c>
      <c r="BH3" t="s">
        <v>380</v>
      </c>
      <c r="BI3" t="s">
        <v>381</v>
      </c>
      <c r="BK3" t="s">
        <v>382</v>
      </c>
      <c r="BM3" t="s">
        <v>383</v>
      </c>
      <c r="BN3" t="s">
        <v>384</v>
      </c>
      <c r="BP3" t="s">
        <v>385</v>
      </c>
      <c r="BQ3" t="s">
        <v>386</v>
      </c>
      <c r="BS3" t="s">
        <v>199</v>
      </c>
      <c r="BT3" t="s">
        <v>387</v>
      </c>
      <c r="BV3" t="s">
        <v>388</v>
      </c>
      <c r="BW3" t="s">
        <v>389</v>
      </c>
      <c r="BZ3" t="s">
        <v>328</v>
      </c>
      <c r="CA3" t="s">
        <v>196</v>
      </c>
      <c r="CC3" t="s">
        <v>197</v>
      </c>
      <c r="CD3" t="s">
        <v>390</v>
      </c>
      <c r="CG3" t="s">
        <v>391</v>
      </c>
      <c r="CJ3" t="s">
        <v>203</v>
      </c>
      <c r="CL3" t="s">
        <v>392</v>
      </c>
      <c r="CN3" s="213"/>
      <c r="CO3" t="s">
        <v>393</v>
      </c>
      <c r="CQ3" t="s">
        <v>329</v>
      </c>
      <c r="CR3" t="s">
        <v>330</v>
      </c>
      <c r="CT3" t="s">
        <v>335</v>
      </c>
      <c r="CU3" t="s">
        <v>394</v>
      </c>
      <c r="CV3" t="s">
        <v>395</v>
      </c>
      <c r="CY3" t="s">
        <v>337</v>
      </c>
      <c r="CZ3" t="s">
        <v>396</v>
      </c>
      <c r="DA3" t="s">
        <v>397</v>
      </c>
      <c r="DE3" t="s">
        <v>398</v>
      </c>
      <c r="DF3" t="s">
        <v>399</v>
      </c>
      <c r="DH3" t="s">
        <v>400</v>
      </c>
      <c r="DI3" t="s">
        <v>401</v>
      </c>
      <c r="DK3" t="s">
        <v>342</v>
      </c>
      <c r="DL3" t="s">
        <v>402</v>
      </c>
      <c r="DN3" t="s">
        <v>403</v>
      </c>
      <c r="DO3" t="s">
        <v>373</v>
      </c>
      <c r="DP3" s="213"/>
      <c r="DQ3" t="s">
        <v>404</v>
      </c>
      <c r="DR3" t="s">
        <v>191</v>
      </c>
      <c r="DS3" s="210"/>
      <c r="DT3" t="s">
        <v>405</v>
      </c>
      <c r="DU3" t="s">
        <v>406</v>
      </c>
      <c r="DW3" t="s">
        <v>213</v>
      </c>
      <c r="DY3" t="s">
        <v>149</v>
      </c>
      <c r="DZ3" t="s">
        <v>407</v>
      </c>
      <c r="EB3" t="s">
        <v>215</v>
      </c>
      <c r="ED3" t="s">
        <v>114</v>
      </c>
      <c r="EE3" t="s">
        <v>408</v>
      </c>
      <c r="EG3" t="s">
        <v>217</v>
      </c>
      <c r="EH3" t="s">
        <v>409</v>
      </c>
      <c r="EJ3" t="s">
        <v>218</v>
      </c>
      <c r="EL3" t="s">
        <v>410</v>
      </c>
    </row>
    <row r="4" spans="1:142" x14ac:dyDescent="0.3">
      <c r="A4" s="210"/>
      <c r="B4" t="s">
        <v>411</v>
      </c>
      <c r="C4" t="s">
        <v>412</v>
      </c>
      <c r="E4" t="s">
        <v>295</v>
      </c>
      <c r="F4" t="s">
        <v>413</v>
      </c>
      <c r="H4" t="s">
        <v>414</v>
      </c>
      <c r="I4" t="s">
        <v>415</v>
      </c>
      <c r="K4" t="s">
        <v>299</v>
      </c>
      <c r="L4" t="s">
        <v>416</v>
      </c>
      <c r="O4" t="s">
        <v>120</v>
      </c>
      <c r="P4" t="s">
        <v>417</v>
      </c>
      <c r="R4" t="s">
        <v>418</v>
      </c>
      <c r="S4" t="s">
        <v>419</v>
      </c>
      <c r="U4" t="s">
        <v>420</v>
      </c>
      <c r="V4">
        <v>19</v>
      </c>
      <c r="X4" t="s">
        <v>421</v>
      </c>
      <c r="Y4" t="s">
        <v>421</v>
      </c>
      <c r="Z4" s="210"/>
      <c r="AA4" t="s">
        <v>422</v>
      </c>
      <c r="AB4" t="s">
        <v>423</v>
      </c>
      <c r="AC4" t="s">
        <v>368</v>
      </c>
      <c r="AE4" t="s">
        <v>216</v>
      </c>
      <c r="AF4" t="s">
        <v>424</v>
      </c>
      <c r="AH4" t="s">
        <v>425</v>
      </c>
      <c r="AI4" t="s">
        <v>426</v>
      </c>
      <c r="AN4" t="s">
        <v>427</v>
      </c>
      <c r="AO4" t="s">
        <v>428</v>
      </c>
      <c r="AP4" s="210"/>
      <c r="AT4" t="s">
        <v>429</v>
      </c>
      <c r="AU4" t="s">
        <v>430</v>
      </c>
      <c r="AW4" t="s">
        <v>431</v>
      </c>
      <c r="AX4" t="s">
        <v>409</v>
      </c>
      <c r="AZ4" t="s">
        <v>432</v>
      </c>
      <c r="BA4" t="s">
        <v>433</v>
      </c>
      <c r="BC4" t="s">
        <v>434</v>
      </c>
      <c r="BE4" t="s">
        <v>366</v>
      </c>
      <c r="BF4" t="s">
        <v>361</v>
      </c>
      <c r="BH4" t="s">
        <v>435</v>
      </c>
      <c r="BI4" t="s">
        <v>436</v>
      </c>
      <c r="BK4" t="s">
        <v>437</v>
      </c>
      <c r="BM4" t="s">
        <v>438</v>
      </c>
      <c r="BN4" t="s">
        <v>439</v>
      </c>
      <c r="BP4" t="s">
        <v>440</v>
      </c>
      <c r="BQ4" t="s">
        <v>441</v>
      </c>
      <c r="BZ4" t="s">
        <v>442</v>
      </c>
      <c r="CA4" t="s">
        <v>196</v>
      </c>
      <c r="CC4" t="s">
        <v>422</v>
      </c>
      <c r="CD4" t="s">
        <v>443</v>
      </c>
      <c r="CG4" t="s">
        <v>444</v>
      </c>
      <c r="CL4" t="s">
        <v>201</v>
      </c>
      <c r="CN4" s="210"/>
      <c r="CQ4" t="s">
        <v>445</v>
      </c>
      <c r="CR4" t="s">
        <v>446</v>
      </c>
      <c r="CT4" t="s">
        <v>335</v>
      </c>
      <c r="CU4" t="s">
        <v>447</v>
      </c>
      <c r="CV4" t="s">
        <v>448</v>
      </c>
      <c r="CY4" t="s">
        <v>337</v>
      </c>
      <c r="CZ4" t="s">
        <v>449</v>
      </c>
      <c r="DA4" t="s">
        <v>450</v>
      </c>
      <c r="DE4" t="s">
        <v>308</v>
      </c>
      <c r="DF4" t="s">
        <v>451</v>
      </c>
      <c r="DH4" t="s">
        <v>452</v>
      </c>
      <c r="DI4" t="s">
        <v>452</v>
      </c>
      <c r="DK4" t="s">
        <v>342</v>
      </c>
      <c r="DL4" t="s">
        <v>453</v>
      </c>
      <c r="DN4" t="s">
        <v>454</v>
      </c>
      <c r="DO4" t="s">
        <v>454</v>
      </c>
      <c r="DP4" s="213"/>
      <c r="DQ4" t="s">
        <v>149</v>
      </c>
      <c r="DR4" t="s">
        <v>407</v>
      </c>
      <c r="DS4" s="210"/>
      <c r="DT4" t="s">
        <v>455</v>
      </c>
      <c r="DU4" t="s">
        <v>455</v>
      </c>
      <c r="DW4" t="s">
        <v>456</v>
      </c>
      <c r="DY4" t="s">
        <v>457</v>
      </c>
      <c r="DZ4" t="s">
        <v>458</v>
      </c>
      <c r="EB4" t="s">
        <v>459</v>
      </c>
      <c r="EG4" t="s">
        <v>224</v>
      </c>
      <c r="EH4" t="s">
        <v>460</v>
      </c>
      <c r="EJ4" t="s">
        <v>225</v>
      </c>
      <c r="EL4" t="s">
        <v>461</v>
      </c>
    </row>
    <row r="5" spans="1:142" x14ac:dyDescent="0.3">
      <c r="A5" s="210"/>
      <c r="B5" t="s">
        <v>462</v>
      </c>
      <c r="C5" t="s">
        <v>463</v>
      </c>
      <c r="E5" t="s">
        <v>295</v>
      </c>
      <c r="F5" t="s">
        <v>464</v>
      </c>
      <c r="H5" t="s">
        <v>465</v>
      </c>
      <c r="I5" t="s">
        <v>466</v>
      </c>
      <c r="K5" t="s">
        <v>299</v>
      </c>
      <c r="L5" t="s">
        <v>467</v>
      </c>
      <c r="O5" t="s">
        <v>468</v>
      </c>
      <c r="P5" t="s">
        <v>430</v>
      </c>
      <c r="R5" t="s">
        <v>469</v>
      </c>
      <c r="S5" t="s">
        <v>470</v>
      </c>
      <c r="U5" t="s">
        <v>471</v>
      </c>
      <c r="V5">
        <v>20</v>
      </c>
      <c r="Z5" s="210"/>
      <c r="AA5" t="s">
        <v>472</v>
      </c>
      <c r="AB5" t="s">
        <v>473</v>
      </c>
      <c r="AC5" t="s">
        <v>474</v>
      </c>
      <c r="AE5" t="s">
        <v>114</v>
      </c>
      <c r="AF5" t="s">
        <v>408</v>
      </c>
      <c r="AN5" t="s">
        <v>475</v>
      </c>
      <c r="AO5" t="s">
        <v>476</v>
      </c>
      <c r="AP5" s="210"/>
      <c r="AT5" t="s">
        <v>477</v>
      </c>
      <c r="AU5" t="s">
        <v>478</v>
      </c>
      <c r="AW5" t="s">
        <v>479</v>
      </c>
      <c r="AX5" t="s">
        <v>480</v>
      </c>
      <c r="AZ5" t="s">
        <v>481</v>
      </c>
      <c r="BA5" t="s">
        <v>442</v>
      </c>
      <c r="BC5" t="s">
        <v>434</v>
      </c>
      <c r="BE5" t="s">
        <v>482</v>
      </c>
      <c r="BF5" t="s">
        <v>483</v>
      </c>
      <c r="BH5" t="s">
        <v>300</v>
      </c>
      <c r="BI5" t="s">
        <v>484</v>
      </c>
      <c r="BK5" t="s">
        <v>485</v>
      </c>
      <c r="BM5" t="s">
        <v>486</v>
      </c>
      <c r="BN5" t="s">
        <v>487</v>
      </c>
      <c r="BP5" t="s">
        <v>50</v>
      </c>
      <c r="BQ5" t="s">
        <v>488</v>
      </c>
      <c r="BZ5" t="s">
        <v>194</v>
      </c>
      <c r="CA5" t="s">
        <v>196</v>
      </c>
      <c r="CC5" t="s">
        <v>489</v>
      </c>
      <c r="CD5" t="s">
        <v>232</v>
      </c>
      <c r="CG5" t="s">
        <v>490</v>
      </c>
      <c r="CN5" s="210"/>
      <c r="CQ5" t="s">
        <v>491</v>
      </c>
      <c r="CR5" t="s">
        <v>492</v>
      </c>
      <c r="CT5" t="s">
        <v>335</v>
      </c>
      <c r="CU5" t="s">
        <v>493</v>
      </c>
      <c r="CV5" t="s">
        <v>494</v>
      </c>
      <c r="CY5" t="s">
        <v>337</v>
      </c>
      <c r="CZ5" t="s">
        <v>495</v>
      </c>
      <c r="DA5" t="s">
        <v>496</v>
      </c>
      <c r="DE5" t="s">
        <v>497</v>
      </c>
      <c r="DF5" t="s">
        <v>498</v>
      </c>
      <c r="DH5" t="s">
        <v>499</v>
      </c>
      <c r="DI5" t="s">
        <v>500</v>
      </c>
      <c r="DK5" t="s">
        <v>342</v>
      </c>
      <c r="DL5" t="s">
        <v>501</v>
      </c>
      <c r="DN5" t="s">
        <v>502</v>
      </c>
      <c r="DO5" t="s">
        <v>503</v>
      </c>
      <c r="DP5" s="213"/>
      <c r="DS5" s="210"/>
      <c r="DT5" t="s">
        <v>504</v>
      </c>
      <c r="DU5" t="s">
        <v>504</v>
      </c>
      <c r="DY5" t="s">
        <v>505</v>
      </c>
      <c r="DZ5" t="s">
        <v>506</v>
      </c>
      <c r="EG5" t="s">
        <v>507</v>
      </c>
      <c r="EH5" t="s">
        <v>508</v>
      </c>
      <c r="EJ5" t="s">
        <v>509</v>
      </c>
      <c r="EL5" t="s">
        <v>510</v>
      </c>
    </row>
    <row r="6" spans="1:142" x14ac:dyDescent="0.3">
      <c r="A6" s="210"/>
      <c r="B6" t="s">
        <v>511</v>
      </c>
      <c r="C6" t="s">
        <v>512</v>
      </c>
      <c r="E6" t="s">
        <v>355</v>
      </c>
      <c r="F6" t="s">
        <v>513</v>
      </c>
      <c r="H6" t="s">
        <v>299</v>
      </c>
      <c r="I6" t="s">
        <v>514</v>
      </c>
      <c r="K6" t="s">
        <v>299</v>
      </c>
      <c r="L6" t="s">
        <v>515</v>
      </c>
      <c r="O6" t="s">
        <v>516</v>
      </c>
      <c r="P6" t="s">
        <v>517</v>
      </c>
      <c r="R6" t="s">
        <v>518</v>
      </c>
      <c r="S6" t="s">
        <v>519</v>
      </c>
      <c r="U6" t="s">
        <v>520</v>
      </c>
      <c r="V6">
        <v>21</v>
      </c>
      <c r="Z6" s="210"/>
      <c r="AA6" t="s">
        <v>521</v>
      </c>
      <c r="AB6" t="s">
        <v>522</v>
      </c>
      <c r="AC6" t="s">
        <v>398</v>
      </c>
      <c r="AE6" t="s">
        <v>523</v>
      </c>
      <c r="AF6" t="s">
        <v>524</v>
      </c>
      <c r="AN6" t="s">
        <v>308</v>
      </c>
      <c r="AO6" t="s">
        <v>451</v>
      </c>
      <c r="AP6" s="210"/>
      <c r="AT6" t="s">
        <v>525</v>
      </c>
      <c r="AU6" t="s">
        <v>526</v>
      </c>
      <c r="AW6" t="s">
        <v>527</v>
      </c>
      <c r="AX6" t="s">
        <v>528</v>
      </c>
      <c r="AZ6" t="s">
        <v>529</v>
      </c>
      <c r="BA6" t="s">
        <v>530</v>
      </c>
      <c r="BC6" t="s">
        <v>531</v>
      </c>
      <c r="BE6" t="s">
        <v>532</v>
      </c>
      <c r="BF6" t="s">
        <v>533</v>
      </c>
      <c r="BH6" t="s">
        <v>534</v>
      </c>
      <c r="BI6" t="s">
        <v>535</v>
      </c>
      <c r="BK6" t="s">
        <v>536</v>
      </c>
      <c r="BM6" t="s">
        <v>537</v>
      </c>
      <c r="BN6" t="s">
        <v>538</v>
      </c>
      <c r="BP6" t="s">
        <v>56</v>
      </c>
      <c r="BQ6" t="s">
        <v>539</v>
      </c>
      <c r="BZ6" t="s">
        <v>540</v>
      </c>
      <c r="CA6" t="s">
        <v>196</v>
      </c>
      <c r="CG6" t="s">
        <v>541</v>
      </c>
      <c r="CN6" s="210"/>
      <c r="CQ6" t="s">
        <v>542</v>
      </c>
      <c r="CR6" t="s">
        <v>543</v>
      </c>
      <c r="CT6" t="s">
        <v>330</v>
      </c>
      <c r="CU6" t="s">
        <v>544</v>
      </c>
      <c r="CV6" t="s">
        <v>424</v>
      </c>
      <c r="CY6" t="s">
        <v>337</v>
      </c>
      <c r="CZ6" t="s">
        <v>545</v>
      </c>
      <c r="DA6" t="s">
        <v>546</v>
      </c>
      <c r="DE6" t="s">
        <v>547</v>
      </c>
      <c r="DF6" t="s">
        <v>546</v>
      </c>
      <c r="DH6" t="s">
        <v>548</v>
      </c>
      <c r="DI6" t="s">
        <v>298</v>
      </c>
      <c r="DK6" t="s">
        <v>342</v>
      </c>
      <c r="DL6" t="s">
        <v>549</v>
      </c>
      <c r="DN6" t="s">
        <v>326</v>
      </c>
      <c r="DO6" t="s">
        <v>326</v>
      </c>
      <c r="DP6" s="213"/>
      <c r="DS6" s="210"/>
      <c r="DT6" t="s">
        <v>223</v>
      </c>
      <c r="DU6" t="s">
        <v>223</v>
      </c>
      <c r="DY6" t="s">
        <v>550</v>
      </c>
      <c r="DZ6" t="s">
        <v>191</v>
      </c>
      <c r="EG6" t="s">
        <v>551</v>
      </c>
      <c r="EH6" t="s">
        <v>552</v>
      </c>
      <c r="EL6" t="s">
        <v>219</v>
      </c>
    </row>
    <row r="7" spans="1:142" x14ac:dyDescent="0.3">
      <c r="A7" s="210"/>
      <c r="B7" t="s">
        <v>553</v>
      </c>
      <c r="C7" t="s">
        <v>554</v>
      </c>
      <c r="E7" t="s">
        <v>411</v>
      </c>
      <c r="F7" t="s">
        <v>555</v>
      </c>
      <c r="K7" t="s">
        <v>556</v>
      </c>
      <c r="L7" t="s">
        <v>556</v>
      </c>
      <c r="O7" t="s">
        <v>557</v>
      </c>
      <c r="P7" t="s">
        <v>503</v>
      </c>
      <c r="R7" t="s">
        <v>558</v>
      </c>
      <c r="S7" t="s">
        <v>559</v>
      </c>
      <c r="U7" t="s">
        <v>560</v>
      </c>
      <c r="V7">
        <v>22</v>
      </c>
      <c r="Z7" s="210"/>
      <c r="AE7" t="s">
        <v>561</v>
      </c>
      <c r="AF7" t="s">
        <v>562</v>
      </c>
      <c r="AN7" t="s">
        <v>398</v>
      </c>
      <c r="AO7" t="s">
        <v>399</v>
      </c>
      <c r="AP7" s="210"/>
      <c r="AT7" t="s">
        <v>563</v>
      </c>
      <c r="AU7" t="s">
        <v>564</v>
      </c>
      <c r="AW7" t="s">
        <v>565</v>
      </c>
      <c r="AX7" t="s">
        <v>565</v>
      </c>
      <c r="AZ7" t="s">
        <v>566</v>
      </c>
      <c r="BA7" t="s">
        <v>567</v>
      </c>
      <c r="BC7" t="s">
        <v>531</v>
      </c>
      <c r="BE7" t="s">
        <v>568</v>
      </c>
      <c r="BF7" t="s">
        <v>569</v>
      </c>
      <c r="BH7" t="s">
        <v>366</v>
      </c>
      <c r="BI7" t="s">
        <v>570</v>
      </c>
      <c r="BK7" t="s">
        <v>571</v>
      </c>
      <c r="BM7" t="s">
        <v>572</v>
      </c>
      <c r="BN7" t="s">
        <v>311</v>
      </c>
      <c r="BP7" t="s">
        <v>573</v>
      </c>
      <c r="BQ7" t="s">
        <v>574</v>
      </c>
      <c r="BZ7" t="s">
        <v>575</v>
      </c>
      <c r="CA7" t="s">
        <v>196</v>
      </c>
      <c r="CG7" t="s">
        <v>576</v>
      </c>
      <c r="CN7" s="210"/>
      <c r="CQ7" t="s">
        <v>577</v>
      </c>
      <c r="CR7" t="s">
        <v>578</v>
      </c>
      <c r="CT7" t="s">
        <v>330</v>
      </c>
      <c r="CU7" t="s">
        <v>579</v>
      </c>
      <c r="CV7" t="s">
        <v>580</v>
      </c>
      <c r="CY7" t="s">
        <v>395</v>
      </c>
      <c r="CZ7" t="s">
        <v>338</v>
      </c>
      <c r="DA7" t="s">
        <v>339</v>
      </c>
      <c r="DE7" t="s">
        <v>581</v>
      </c>
      <c r="DF7" t="s">
        <v>582</v>
      </c>
      <c r="DK7" t="s">
        <v>400</v>
      </c>
      <c r="DL7" t="s">
        <v>583</v>
      </c>
      <c r="DP7" s="210"/>
      <c r="DS7" s="210"/>
      <c r="EG7" t="s">
        <v>584</v>
      </c>
      <c r="EH7" t="s">
        <v>585</v>
      </c>
      <c r="EL7" t="s">
        <v>586</v>
      </c>
    </row>
    <row r="8" spans="1:142" x14ac:dyDescent="0.3">
      <c r="A8" s="210"/>
      <c r="B8" t="s">
        <v>587</v>
      </c>
      <c r="C8" t="s">
        <v>588</v>
      </c>
      <c r="E8" t="s">
        <v>411</v>
      </c>
      <c r="F8" t="s">
        <v>589</v>
      </c>
      <c r="K8" t="s">
        <v>358</v>
      </c>
      <c r="L8" t="s">
        <v>590</v>
      </c>
      <c r="O8" t="s">
        <v>591</v>
      </c>
      <c r="P8" t="s">
        <v>592</v>
      </c>
      <c r="R8" t="s">
        <v>123</v>
      </c>
      <c r="S8" t="s">
        <v>593</v>
      </c>
      <c r="U8" t="s">
        <v>594</v>
      </c>
      <c r="V8">
        <v>23</v>
      </c>
      <c r="Z8" s="210"/>
      <c r="AE8" t="s">
        <v>595</v>
      </c>
      <c r="AF8" t="s">
        <v>307</v>
      </c>
      <c r="AN8" t="s">
        <v>596</v>
      </c>
      <c r="AO8" t="s">
        <v>597</v>
      </c>
      <c r="AP8" s="210"/>
      <c r="AT8" t="s">
        <v>598</v>
      </c>
      <c r="AU8" t="s">
        <v>599</v>
      </c>
      <c r="AW8" t="s">
        <v>600</v>
      </c>
      <c r="AX8" t="s">
        <v>601</v>
      </c>
      <c r="AZ8" t="s">
        <v>195</v>
      </c>
      <c r="BA8" t="s">
        <v>602</v>
      </c>
      <c r="BC8" t="s">
        <v>603</v>
      </c>
      <c r="BE8" t="s">
        <v>604</v>
      </c>
      <c r="BF8" t="s">
        <v>605</v>
      </c>
      <c r="BH8" t="s">
        <v>606</v>
      </c>
      <c r="BI8" t="s">
        <v>607</v>
      </c>
      <c r="BK8" t="s">
        <v>608</v>
      </c>
      <c r="BM8" t="s">
        <v>609</v>
      </c>
      <c r="BN8" t="s">
        <v>610</v>
      </c>
      <c r="BP8" t="s">
        <v>3</v>
      </c>
      <c r="BQ8" t="s">
        <v>611</v>
      </c>
      <c r="BZ8" t="s">
        <v>612</v>
      </c>
      <c r="CA8" t="s">
        <v>613</v>
      </c>
      <c r="CG8" t="s">
        <v>614</v>
      </c>
      <c r="CN8" s="210"/>
      <c r="CQ8" t="s">
        <v>615</v>
      </c>
      <c r="CR8" t="s">
        <v>616</v>
      </c>
      <c r="CT8" t="s">
        <v>330</v>
      </c>
      <c r="CU8" t="s">
        <v>617</v>
      </c>
      <c r="CV8" t="s">
        <v>618</v>
      </c>
      <c r="CY8" t="s">
        <v>395</v>
      </c>
      <c r="CZ8" t="s">
        <v>396</v>
      </c>
      <c r="DA8" t="s">
        <v>397</v>
      </c>
      <c r="DE8" t="s">
        <v>619</v>
      </c>
      <c r="DF8" t="s">
        <v>620</v>
      </c>
      <c r="DK8" t="s">
        <v>400</v>
      </c>
      <c r="DL8" t="s">
        <v>621</v>
      </c>
      <c r="DP8" s="210"/>
      <c r="DS8" s="210"/>
      <c r="EG8" t="s">
        <v>622</v>
      </c>
      <c r="EH8" t="s">
        <v>623</v>
      </c>
      <c r="EL8" t="s">
        <v>624</v>
      </c>
    </row>
    <row r="9" spans="1:142" x14ac:dyDescent="0.3">
      <c r="A9" s="210"/>
      <c r="B9" t="s">
        <v>625</v>
      </c>
      <c r="C9" t="s">
        <v>626</v>
      </c>
      <c r="E9" t="s">
        <v>411</v>
      </c>
      <c r="F9" t="s">
        <v>627</v>
      </c>
      <c r="K9" t="s">
        <v>358</v>
      </c>
      <c r="L9" t="s">
        <v>628</v>
      </c>
      <c r="O9" t="s">
        <v>629</v>
      </c>
      <c r="P9" t="s">
        <v>630</v>
      </c>
      <c r="U9" t="s">
        <v>125</v>
      </c>
      <c r="V9">
        <v>24</v>
      </c>
      <c r="Z9" s="210"/>
      <c r="AE9" t="s">
        <v>631</v>
      </c>
      <c r="AF9" t="s">
        <v>473</v>
      </c>
      <c r="AN9" t="s">
        <v>632</v>
      </c>
      <c r="AO9" t="s">
        <v>633</v>
      </c>
      <c r="AP9" s="210"/>
      <c r="AT9" t="s">
        <v>634</v>
      </c>
      <c r="AU9" t="s">
        <v>635</v>
      </c>
      <c r="AW9" t="s">
        <v>636</v>
      </c>
      <c r="AX9" t="s">
        <v>637</v>
      </c>
      <c r="BC9" t="s">
        <v>638</v>
      </c>
      <c r="BE9" t="s">
        <v>639</v>
      </c>
      <c r="BF9" t="s">
        <v>640</v>
      </c>
      <c r="BH9" t="s">
        <v>547</v>
      </c>
      <c r="BI9" t="s">
        <v>641</v>
      </c>
      <c r="BK9" t="s">
        <v>642</v>
      </c>
      <c r="BM9" t="s">
        <v>643</v>
      </c>
      <c r="BN9" t="s">
        <v>644</v>
      </c>
      <c r="BP9" t="s">
        <v>645</v>
      </c>
      <c r="BQ9" t="s">
        <v>646</v>
      </c>
      <c r="BZ9" t="s">
        <v>647</v>
      </c>
      <c r="CA9" t="s">
        <v>648</v>
      </c>
      <c r="CG9" t="s">
        <v>649</v>
      </c>
      <c r="CN9" s="210"/>
      <c r="CQ9" t="s">
        <v>650</v>
      </c>
      <c r="CR9" t="s">
        <v>650</v>
      </c>
      <c r="CT9" t="s">
        <v>330</v>
      </c>
      <c r="CU9" t="s">
        <v>651</v>
      </c>
      <c r="CV9" t="s">
        <v>652</v>
      </c>
      <c r="CY9" t="s">
        <v>395</v>
      </c>
      <c r="CZ9" t="s">
        <v>449</v>
      </c>
      <c r="DA9" t="s">
        <v>450</v>
      </c>
      <c r="DE9" t="s">
        <v>653</v>
      </c>
      <c r="DF9" t="s">
        <v>654</v>
      </c>
      <c r="DK9" t="s">
        <v>400</v>
      </c>
      <c r="DL9" t="s">
        <v>655</v>
      </c>
      <c r="DP9" s="210"/>
      <c r="DS9" s="210"/>
      <c r="EG9" t="s">
        <v>656</v>
      </c>
      <c r="EH9" t="s">
        <v>657</v>
      </c>
      <c r="EL9" t="s">
        <v>658</v>
      </c>
    </row>
    <row r="10" spans="1:142" x14ac:dyDescent="0.3">
      <c r="A10" s="210"/>
      <c r="B10" t="s">
        <v>659</v>
      </c>
      <c r="C10" t="s">
        <v>660</v>
      </c>
      <c r="E10" t="s">
        <v>411</v>
      </c>
      <c r="F10" t="s">
        <v>661</v>
      </c>
      <c r="K10" t="s">
        <v>358</v>
      </c>
      <c r="L10" t="s">
        <v>662</v>
      </c>
      <c r="O10" t="s">
        <v>663</v>
      </c>
      <c r="P10" t="s">
        <v>664</v>
      </c>
      <c r="Z10" s="210"/>
      <c r="AE10" t="s">
        <v>632</v>
      </c>
      <c r="AF10" t="s">
        <v>633</v>
      </c>
      <c r="AN10" t="s">
        <v>474</v>
      </c>
      <c r="AO10" t="s">
        <v>665</v>
      </c>
      <c r="AP10" s="210"/>
      <c r="AT10" t="s">
        <v>666</v>
      </c>
      <c r="AU10" t="s">
        <v>667</v>
      </c>
      <c r="AW10" t="s">
        <v>114</v>
      </c>
      <c r="AX10" t="s">
        <v>408</v>
      </c>
      <c r="BC10" t="s">
        <v>638</v>
      </c>
      <c r="BE10" t="s">
        <v>668</v>
      </c>
      <c r="BF10" t="s">
        <v>669</v>
      </c>
      <c r="BH10" t="s">
        <v>670</v>
      </c>
      <c r="BI10" t="s">
        <v>671</v>
      </c>
      <c r="BK10" t="s">
        <v>672</v>
      </c>
      <c r="BM10" t="s">
        <v>673</v>
      </c>
      <c r="BN10" t="s">
        <v>674</v>
      </c>
      <c r="BP10" t="s">
        <v>245</v>
      </c>
      <c r="BQ10" t="s">
        <v>675</v>
      </c>
      <c r="BZ10" t="s">
        <v>666</v>
      </c>
      <c r="CA10" t="s">
        <v>196</v>
      </c>
      <c r="CG10" t="s">
        <v>676</v>
      </c>
      <c r="CN10" s="210"/>
      <c r="CQ10" t="s">
        <v>677</v>
      </c>
      <c r="CR10" t="s">
        <v>678</v>
      </c>
      <c r="CT10" t="s">
        <v>330</v>
      </c>
      <c r="CU10" t="s">
        <v>679</v>
      </c>
      <c r="CV10" t="s">
        <v>680</v>
      </c>
      <c r="CY10" t="s">
        <v>395</v>
      </c>
      <c r="CZ10" t="s">
        <v>495</v>
      </c>
      <c r="DA10" t="s">
        <v>496</v>
      </c>
      <c r="DE10" t="s">
        <v>681</v>
      </c>
      <c r="DF10" t="s">
        <v>682</v>
      </c>
      <c r="DK10" t="s">
        <v>400</v>
      </c>
      <c r="DL10" t="s">
        <v>683</v>
      </c>
      <c r="DP10" s="210"/>
      <c r="DS10" s="210"/>
      <c r="EG10" t="s">
        <v>684</v>
      </c>
      <c r="EH10" t="s">
        <v>637</v>
      </c>
      <c r="EL10" t="s">
        <v>685</v>
      </c>
    </row>
    <row r="11" spans="1:142" x14ac:dyDescent="0.3">
      <c r="A11" s="210"/>
      <c r="B11" t="s">
        <v>686</v>
      </c>
      <c r="C11" t="s">
        <v>687</v>
      </c>
      <c r="E11" t="s">
        <v>411</v>
      </c>
      <c r="F11" t="s">
        <v>688</v>
      </c>
      <c r="K11" t="s">
        <v>358</v>
      </c>
      <c r="L11" t="s">
        <v>400</v>
      </c>
      <c r="O11" t="s">
        <v>575</v>
      </c>
      <c r="P11" t="s">
        <v>689</v>
      </c>
      <c r="Z11" s="210"/>
      <c r="AN11" t="s">
        <v>690</v>
      </c>
      <c r="AO11" t="s">
        <v>691</v>
      </c>
      <c r="AP11" s="210"/>
      <c r="AT11" t="s">
        <v>692</v>
      </c>
      <c r="AU11" t="s">
        <v>693</v>
      </c>
      <c r="AW11" t="s">
        <v>694</v>
      </c>
      <c r="AX11" t="s">
        <v>695</v>
      </c>
      <c r="BC11" t="s">
        <v>696</v>
      </c>
      <c r="BE11" t="s">
        <v>329</v>
      </c>
      <c r="BF11" t="s">
        <v>697</v>
      </c>
      <c r="BH11" t="s">
        <v>698</v>
      </c>
      <c r="BI11" t="s">
        <v>699</v>
      </c>
      <c r="BK11" t="s">
        <v>700</v>
      </c>
      <c r="BP11" t="s">
        <v>701</v>
      </c>
      <c r="BQ11" t="s">
        <v>702</v>
      </c>
      <c r="BZ11" t="s">
        <v>703</v>
      </c>
      <c r="CA11" t="s">
        <v>196</v>
      </c>
      <c r="CG11" t="s">
        <v>704</v>
      </c>
      <c r="CN11" s="210"/>
      <c r="CQ11" t="s">
        <v>705</v>
      </c>
      <c r="CR11" t="s">
        <v>706</v>
      </c>
      <c r="CT11" t="s">
        <v>330</v>
      </c>
      <c r="CU11" t="s">
        <v>707</v>
      </c>
      <c r="CV11" t="s">
        <v>708</v>
      </c>
      <c r="CY11" t="s">
        <v>395</v>
      </c>
      <c r="CZ11" t="s">
        <v>545</v>
      </c>
      <c r="DA11" t="s">
        <v>546</v>
      </c>
      <c r="DE11" t="s">
        <v>709</v>
      </c>
      <c r="DF11" t="s">
        <v>710</v>
      </c>
      <c r="DK11" t="s">
        <v>400</v>
      </c>
      <c r="DL11" t="s">
        <v>711</v>
      </c>
      <c r="DP11" s="210"/>
      <c r="DS11" s="210"/>
      <c r="EL11" t="s">
        <v>712</v>
      </c>
    </row>
    <row r="12" spans="1:142" x14ac:dyDescent="0.3">
      <c r="A12" s="210"/>
      <c r="B12" t="s">
        <v>713</v>
      </c>
      <c r="C12" t="s">
        <v>714</v>
      </c>
      <c r="E12" t="s">
        <v>411</v>
      </c>
      <c r="F12" t="s">
        <v>715</v>
      </c>
      <c r="K12" t="s">
        <v>112</v>
      </c>
      <c r="L12" t="s">
        <v>716</v>
      </c>
      <c r="Z12" s="210"/>
      <c r="AP12" s="210"/>
      <c r="AT12" t="s">
        <v>575</v>
      </c>
      <c r="AU12" t="s">
        <v>717</v>
      </c>
      <c r="AW12" t="s">
        <v>718</v>
      </c>
      <c r="AX12" t="s">
        <v>719</v>
      </c>
      <c r="BC12" t="s">
        <v>696</v>
      </c>
      <c r="BE12" t="s">
        <v>720</v>
      </c>
      <c r="BF12" t="s">
        <v>721</v>
      </c>
      <c r="BH12" t="s">
        <v>722</v>
      </c>
      <c r="BI12" t="s">
        <v>723</v>
      </c>
      <c r="BK12" t="s">
        <v>724</v>
      </c>
      <c r="BP12" t="s">
        <v>725</v>
      </c>
      <c r="BQ12" t="s">
        <v>726</v>
      </c>
      <c r="BZ12" t="s">
        <v>692</v>
      </c>
      <c r="CA12" t="s">
        <v>196</v>
      </c>
      <c r="CG12" t="s">
        <v>727</v>
      </c>
      <c r="CN12" s="210"/>
      <c r="CT12" t="s">
        <v>330</v>
      </c>
      <c r="CU12" t="s">
        <v>728</v>
      </c>
      <c r="CV12" t="s">
        <v>729</v>
      </c>
      <c r="CY12" t="s">
        <v>448</v>
      </c>
      <c r="CZ12" t="s">
        <v>338</v>
      </c>
      <c r="DA12" t="s">
        <v>339</v>
      </c>
      <c r="DE12" t="s">
        <v>312</v>
      </c>
      <c r="DF12" t="s">
        <v>730</v>
      </c>
      <c r="DK12" t="s">
        <v>452</v>
      </c>
      <c r="DL12" t="s">
        <v>731</v>
      </c>
      <c r="DP12" s="210"/>
      <c r="DS12" s="210"/>
      <c r="EL12" t="s">
        <v>732</v>
      </c>
    </row>
    <row r="13" spans="1:142" x14ac:dyDescent="0.3">
      <c r="A13" s="210"/>
      <c r="B13" t="s">
        <v>733</v>
      </c>
      <c r="C13" t="s">
        <v>734</v>
      </c>
      <c r="E13" t="s">
        <v>462</v>
      </c>
      <c r="F13" t="s">
        <v>735</v>
      </c>
      <c r="K13" t="s">
        <v>112</v>
      </c>
      <c r="L13" t="s">
        <v>342</v>
      </c>
      <c r="Z13" s="210"/>
      <c r="AP13" s="210"/>
      <c r="AT13" t="s">
        <v>703</v>
      </c>
      <c r="AU13" t="s">
        <v>736</v>
      </c>
      <c r="AW13" t="s">
        <v>216</v>
      </c>
      <c r="AX13" t="s">
        <v>351</v>
      </c>
      <c r="BC13" t="s">
        <v>737</v>
      </c>
      <c r="BE13" t="s">
        <v>577</v>
      </c>
      <c r="BF13" t="s">
        <v>738</v>
      </c>
      <c r="BH13" t="s">
        <v>739</v>
      </c>
      <c r="BI13" t="s">
        <v>740</v>
      </c>
      <c r="BK13" t="s">
        <v>741</v>
      </c>
      <c r="BP13" t="s">
        <v>742</v>
      </c>
      <c r="BQ13" t="s">
        <v>743</v>
      </c>
      <c r="BZ13" t="s">
        <v>744</v>
      </c>
      <c r="CA13" t="s">
        <v>196</v>
      </c>
      <c r="CG13" t="s">
        <v>745</v>
      </c>
      <c r="CN13" s="210"/>
      <c r="CT13" t="s">
        <v>446</v>
      </c>
      <c r="CU13" t="s">
        <v>746</v>
      </c>
      <c r="CV13" t="s">
        <v>747</v>
      </c>
      <c r="CY13" t="s">
        <v>448</v>
      </c>
      <c r="CZ13" t="s">
        <v>396</v>
      </c>
      <c r="DA13" t="s">
        <v>397</v>
      </c>
      <c r="DE13" t="s">
        <v>748</v>
      </c>
      <c r="DF13" t="s">
        <v>749</v>
      </c>
      <c r="DK13" t="s">
        <v>452</v>
      </c>
      <c r="DL13" t="s">
        <v>750</v>
      </c>
      <c r="DP13" s="210"/>
      <c r="DS13" s="210"/>
      <c r="EL13" t="s">
        <v>751</v>
      </c>
    </row>
    <row r="14" spans="1:142" x14ac:dyDescent="0.3">
      <c r="A14" s="210"/>
      <c r="B14" t="s">
        <v>752</v>
      </c>
      <c r="C14" t="s">
        <v>753</v>
      </c>
      <c r="E14" t="s">
        <v>462</v>
      </c>
      <c r="F14" t="s">
        <v>754</v>
      </c>
      <c r="K14" t="s">
        <v>112</v>
      </c>
      <c r="L14" t="s">
        <v>755</v>
      </c>
      <c r="Z14" s="210"/>
      <c r="AP14" s="210"/>
      <c r="AT14" t="s">
        <v>756</v>
      </c>
      <c r="AU14" t="s">
        <v>757</v>
      </c>
      <c r="AW14" t="s">
        <v>758</v>
      </c>
      <c r="AX14" t="s">
        <v>759</v>
      </c>
      <c r="BC14" t="s">
        <v>760</v>
      </c>
      <c r="BK14" t="s">
        <v>761</v>
      </c>
      <c r="BP14" t="s">
        <v>762</v>
      </c>
      <c r="BQ14" t="s">
        <v>763</v>
      </c>
      <c r="BZ14" t="s">
        <v>756</v>
      </c>
      <c r="CA14" t="s">
        <v>196</v>
      </c>
      <c r="CG14" t="s">
        <v>764</v>
      </c>
      <c r="CN14" s="210"/>
      <c r="CT14" t="s">
        <v>446</v>
      </c>
      <c r="CU14" t="s">
        <v>765</v>
      </c>
      <c r="CV14" t="s">
        <v>766</v>
      </c>
      <c r="CY14" t="s">
        <v>448</v>
      </c>
      <c r="CZ14" t="s">
        <v>449</v>
      </c>
      <c r="DA14" t="s">
        <v>450</v>
      </c>
      <c r="DE14" t="s">
        <v>767</v>
      </c>
      <c r="DF14" t="s">
        <v>768</v>
      </c>
      <c r="DK14" t="s">
        <v>452</v>
      </c>
      <c r="DL14" t="s">
        <v>769</v>
      </c>
      <c r="DP14" s="210"/>
      <c r="DS14" s="210"/>
      <c r="EL14" t="s">
        <v>770</v>
      </c>
    </row>
    <row r="15" spans="1:142" x14ac:dyDescent="0.3">
      <c r="A15" s="210"/>
      <c r="B15" t="s">
        <v>771</v>
      </c>
      <c r="C15" t="s">
        <v>772</v>
      </c>
      <c r="E15" t="s">
        <v>462</v>
      </c>
      <c r="F15" t="s">
        <v>773</v>
      </c>
      <c r="K15" t="s">
        <v>112</v>
      </c>
      <c r="L15" t="s">
        <v>774</v>
      </c>
      <c r="Z15" s="210"/>
      <c r="AP15" s="210"/>
      <c r="AT15" t="s">
        <v>744</v>
      </c>
      <c r="AU15" t="s">
        <v>775</v>
      </c>
      <c r="BC15" t="s">
        <v>776</v>
      </c>
      <c r="BK15" t="s">
        <v>777</v>
      </c>
      <c r="BP15" t="s">
        <v>243</v>
      </c>
      <c r="BQ15" t="s">
        <v>778</v>
      </c>
      <c r="BZ15" t="s">
        <v>779</v>
      </c>
      <c r="CA15" t="s">
        <v>196</v>
      </c>
      <c r="CG15" t="s">
        <v>780</v>
      </c>
      <c r="CN15" s="210"/>
      <c r="CT15" t="s">
        <v>446</v>
      </c>
      <c r="CU15" t="s">
        <v>781</v>
      </c>
      <c r="CV15" t="s">
        <v>782</v>
      </c>
      <c r="CY15" t="s">
        <v>448</v>
      </c>
      <c r="CZ15" t="s">
        <v>495</v>
      </c>
      <c r="DA15" t="s">
        <v>496</v>
      </c>
      <c r="DE15" t="s">
        <v>783</v>
      </c>
      <c r="DF15" t="s">
        <v>784</v>
      </c>
      <c r="DK15" t="s">
        <v>452</v>
      </c>
      <c r="DL15" t="s">
        <v>785</v>
      </c>
      <c r="DP15" s="210"/>
      <c r="DS15" s="210"/>
      <c r="EL15" t="s">
        <v>786</v>
      </c>
    </row>
    <row r="16" spans="1:142" x14ac:dyDescent="0.3">
      <c r="A16" s="210"/>
      <c r="B16" t="s">
        <v>787</v>
      </c>
      <c r="C16" t="s">
        <v>788</v>
      </c>
      <c r="E16" t="s">
        <v>462</v>
      </c>
      <c r="F16" t="s">
        <v>789</v>
      </c>
      <c r="K16" t="s">
        <v>112</v>
      </c>
      <c r="L16" t="s">
        <v>790</v>
      </c>
      <c r="Z16" s="210"/>
      <c r="AP16" s="210"/>
      <c r="AT16" t="s">
        <v>194</v>
      </c>
      <c r="AU16" t="s">
        <v>194</v>
      </c>
      <c r="BC16" t="s">
        <v>791</v>
      </c>
      <c r="BK16" t="s">
        <v>792</v>
      </c>
      <c r="BP16" t="s">
        <v>170</v>
      </c>
      <c r="BQ16" t="s">
        <v>170</v>
      </c>
      <c r="BZ16" t="s">
        <v>372</v>
      </c>
      <c r="CA16" t="s">
        <v>321</v>
      </c>
      <c r="CG16" t="s">
        <v>793</v>
      </c>
      <c r="CN16" s="210"/>
      <c r="CT16" t="s">
        <v>492</v>
      </c>
      <c r="CU16" t="s">
        <v>781</v>
      </c>
      <c r="CV16" t="s">
        <v>782</v>
      </c>
      <c r="CY16" t="s">
        <v>448</v>
      </c>
      <c r="CZ16" t="s">
        <v>545</v>
      </c>
      <c r="DA16" t="s">
        <v>546</v>
      </c>
      <c r="DK16" t="s">
        <v>452</v>
      </c>
      <c r="DL16" t="s">
        <v>794</v>
      </c>
      <c r="DP16" s="210"/>
      <c r="DS16" s="210"/>
      <c r="EL16" t="s">
        <v>226</v>
      </c>
    </row>
    <row r="17" spans="1:142" x14ac:dyDescent="0.3">
      <c r="A17" s="210"/>
      <c r="B17" t="s">
        <v>795</v>
      </c>
      <c r="C17" t="s">
        <v>796</v>
      </c>
      <c r="E17" t="s">
        <v>462</v>
      </c>
      <c r="F17" t="s">
        <v>797</v>
      </c>
      <c r="K17" t="s">
        <v>112</v>
      </c>
      <c r="L17" t="s">
        <v>117</v>
      </c>
      <c r="Z17" s="210"/>
      <c r="AP17" s="210"/>
      <c r="AT17" t="s">
        <v>798</v>
      </c>
      <c r="AU17" t="s">
        <v>799</v>
      </c>
      <c r="BC17" t="s">
        <v>800</v>
      </c>
      <c r="BK17" t="s">
        <v>801</v>
      </c>
      <c r="BP17" t="s">
        <v>173</v>
      </c>
      <c r="BQ17" t="s">
        <v>173</v>
      </c>
      <c r="BZ17" t="s">
        <v>372</v>
      </c>
      <c r="CA17" t="s">
        <v>377</v>
      </c>
      <c r="CG17" t="s">
        <v>802</v>
      </c>
      <c r="CN17" s="210"/>
      <c r="CT17" t="s">
        <v>492</v>
      </c>
      <c r="CU17" t="s">
        <v>765</v>
      </c>
      <c r="CV17" t="s">
        <v>766</v>
      </c>
      <c r="CY17" t="s">
        <v>494</v>
      </c>
      <c r="CZ17" t="s">
        <v>338</v>
      </c>
      <c r="DA17" t="s">
        <v>339</v>
      </c>
      <c r="DK17" t="s">
        <v>499</v>
      </c>
      <c r="DL17" t="s">
        <v>803</v>
      </c>
      <c r="DP17" s="210"/>
      <c r="DS17" s="210"/>
      <c r="EL17" t="s">
        <v>804</v>
      </c>
    </row>
    <row r="18" spans="1:142" x14ac:dyDescent="0.3">
      <c r="A18" s="210"/>
      <c r="B18" t="s">
        <v>805</v>
      </c>
      <c r="C18" t="s">
        <v>806</v>
      </c>
      <c r="E18" t="s">
        <v>462</v>
      </c>
      <c r="F18" t="s">
        <v>807</v>
      </c>
      <c r="K18" t="s">
        <v>112</v>
      </c>
      <c r="L18" t="s">
        <v>808</v>
      </c>
      <c r="Z18" s="210"/>
      <c r="AP18" s="210"/>
      <c r="AT18" t="s">
        <v>647</v>
      </c>
      <c r="AU18" t="s">
        <v>647</v>
      </c>
      <c r="BC18" t="s">
        <v>809</v>
      </c>
      <c r="BK18" t="s">
        <v>810</v>
      </c>
      <c r="BP18" t="s">
        <v>169</v>
      </c>
      <c r="BQ18" t="s">
        <v>169</v>
      </c>
      <c r="BZ18" t="s">
        <v>372</v>
      </c>
      <c r="CA18" t="s">
        <v>434</v>
      </c>
      <c r="CG18" t="s">
        <v>811</v>
      </c>
      <c r="CN18" s="210"/>
      <c r="CT18" t="s">
        <v>492</v>
      </c>
      <c r="CU18" t="s">
        <v>746</v>
      </c>
      <c r="CV18" t="s">
        <v>747</v>
      </c>
      <c r="CY18" t="s">
        <v>494</v>
      </c>
      <c r="CZ18" t="s">
        <v>396</v>
      </c>
      <c r="DA18" t="s">
        <v>397</v>
      </c>
      <c r="DK18" t="s">
        <v>548</v>
      </c>
      <c r="DL18" t="s">
        <v>812</v>
      </c>
      <c r="DP18" s="210"/>
      <c r="DS18" s="210"/>
      <c r="EL18" t="s">
        <v>813</v>
      </c>
    </row>
    <row r="19" spans="1:142" x14ac:dyDescent="0.3">
      <c r="A19" s="210"/>
      <c r="B19" t="s">
        <v>814</v>
      </c>
      <c r="C19" t="s">
        <v>815</v>
      </c>
      <c r="E19" t="s">
        <v>511</v>
      </c>
      <c r="F19" t="s">
        <v>816</v>
      </c>
      <c r="K19" t="s">
        <v>112</v>
      </c>
      <c r="L19" t="s">
        <v>817</v>
      </c>
      <c r="Z19" s="210"/>
      <c r="AP19" s="210"/>
      <c r="AT19" t="s">
        <v>818</v>
      </c>
      <c r="AU19" t="s">
        <v>819</v>
      </c>
      <c r="BC19" t="s">
        <v>820</v>
      </c>
      <c r="BK19" t="s">
        <v>821</v>
      </c>
      <c r="BP19" t="s">
        <v>171</v>
      </c>
      <c r="BQ19" t="s">
        <v>171</v>
      </c>
      <c r="BZ19" t="s">
        <v>372</v>
      </c>
      <c r="CA19" t="s">
        <v>434</v>
      </c>
      <c r="CG19" t="s">
        <v>822</v>
      </c>
      <c r="CN19" s="210"/>
      <c r="CT19" t="s">
        <v>543</v>
      </c>
      <c r="CU19" t="s">
        <v>746</v>
      </c>
      <c r="CV19" t="s">
        <v>747</v>
      </c>
      <c r="CY19" t="s">
        <v>494</v>
      </c>
      <c r="CZ19" t="s">
        <v>449</v>
      </c>
      <c r="DA19" t="s">
        <v>450</v>
      </c>
      <c r="DP19" s="210"/>
      <c r="DS19" s="210"/>
      <c r="EL19" t="s">
        <v>823</v>
      </c>
    </row>
    <row r="20" spans="1:142" x14ac:dyDescent="0.3">
      <c r="A20" s="210"/>
      <c r="B20" t="s">
        <v>824</v>
      </c>
      <c r="C20" t="s">
        <v>825</v>
      </c>
      <c r="E20" t="s">
        <v>553</v>
      </c>
      <c r="F20" t="s">
        <v>826</v>
      </c>
      <c r="K20" t="s">
        <v>112</v>
      </c>
      <c r="L20" t="s">
        <v>827</v>
      </c>
      <c r="Z20" s="210"/>
      <c r="AP20" s="210"/>
      <c r="AT20" t="s">
        <v>328</v>
      </c>
      <c r="AU20" t="s">
        <v>328</v>
      </c>
      <c r="BC20" t="s">
        <v>828</v>
      </c>
      <c r="BK20" t="s">
        <v>829</v>
      </c>
      <c r="BP20" t="s">
        <v>172</v>
      </c>
      <c r="BQ20" t="s">
        <v>172</v>
      </c>
      <c r="BZ20" t="s">
        <v>372</v>
      </c>
      <c r="CA20" t="s">
        <v>531</v>
      </c>
      <c r="CG20" t="s">
        <v>830</v>
      </c>
      <c r="CN20" s="210"/>
      <c r="CT20" t="s">
        <v>543</v>
      </c>
      <c r="CU20" t="s">
        <v>765</v>
      </c>
      <c r="CV20" t="s">
        <v>766</v>
      </c>
      <c r="CY20" t="s">
        <v>494</v>
      </c>
      <c r="CZ20" t="s">
        <v>495</v>
      </c>
      <c r="DA20" t="s">
        <v>496</v>
      </c>
      <c r="DP20" s="210"/>
      <c r="DS20" s="210"/>
      <c r="EL20" t="s">
        <v>831</v>
      </c>
    </row>
    <row r="21" spans="1:142" x14ac:dyDescent="0.3">
      <c r="A21" s="210"/>
      <c r="B21" t="s">
        <v>832</v>
      </c>
      <c r="C21" t="s">
        <v>833</v>
      </c>
      <c r="E21" t="s">
        <v>553</v>
      </c>
      <c r="F21" t="s">
        <v>834</v>
      </c>
      <c r="K21" t="s">
        <v>835</v>
      </c>
      <c r="L21" t="s">
        <v>836</v>
      </c>
      <c r="Z21" s="210"/>
      <c r="AP21" s="210"/>
      <c r="AT21" t="s">
        <v>442</v>
      </c>
      <c r="AU21" t="s">
        <v>442</v>
      </c>
      <c r="BC21" t="s">
        <v>837</v>
      </c>
      <c r="BK21" t="s">
        <v>838</v>
      </c>
      <c r="BP21" t="s">
        <v>839</v>
      </c>
      <c r="BQ21" t="s">
        <v>839</v>
      </c>
      <c r="BZ21" t="s">
        <v>372</v>
      </c>
      <c r="CA21" t="s">
        <v>531</v>
      </c>
      <c r="CG21" t="s">
        <v>202</v>
      </c>
      <c r="CN21" s="210"/>
      <c r="CT21" t="s">
        <v>543</v>
      </c>
      <c r="CU21" t="s">
        <v>781</v>
      </c>
      <c r="CV21" t="s">
        <v>782</v>
      </c>
      <c r="CY21" t="s">
        <v>494</v>
      </c>
      <c r="CZ21" t="s">
        <v>545</v>
      </c>
      <c r="DA21" t="s">
        <v>546</v>
      </c>
      <c r="DP21" s="210"/>
      <c r="DS21" s="210"/>
      <c r="EL21" t="s">
        <v>840</v>
      </c>
    </row>
    <row r="22" spans="1:142" x14ac:dyDescent="0.3">
      <c r="A22" s="210"/>
      <c r="B22" t="s">
        <v>841</v>
      </c>
      <c r="C22" t="s">
        <v>842</v>
      </c>
      <c r="E22" t="s">
        <v>553</v>
      </c>
      <c r="F22" t="s">
        <v>843</v>
      </c>
      <c r="K22" t="s">
        <v>465</v>
      </c>
      <c r="L22" t="s">
        <v>844</v>
      </c>
      <c r="Z22" s="210"/>
      <c r="AP22" s="210"/>
      <c r="AT22" t="s">
        <v>540</v>
      </c>
      <c r="AU22" t="s">
        <v>845</v>
      </c>
      <c r="BC22" t="s">
        <v>846</v>
      </c>
      <c r="BK22" t="s">
        <v>838</v>
      </c>
      <c r="BZ22" t="s">
        <v>372</v>
      </c>
      <c r="CA22" t="s">
        <v>603</v>
      </c>
      <c r="CG22" t="s">
        <v>847</v>
      </c>
      <c r="CN22" s="210"/>
      <c r="CT22" t="s">
        <v>578</v>
      </c>
      <c r="CU22" t="s">
        <v>848</v>
      </c>
      <c r="CV22" t="s">
        <v>849</v>
      </c>
      <c r="CY22" t="s">
        <v>424</v>
      </c>
      <c r="CZ22" t="s">
        <v>338</v>
      </c>
      <c r="DA22" t="s">
        <v>339</v>
      </c>
      <c r="DP22" s="210"/>
      <c r="DS22" s="210"/>
      <c r="EL22" t="s">
        <v>850</v>
      </c>
    </row>
    <row r="23" spans="1:142" x14ac:dyDescent="0.3">
      <c r="A23" s="210"/>
      <c r="B23" t="s">
        <v>851</v>
      </c>
      <c r="C23" t="s">
        <v>852</v>
      </c>
      <c r="E23" t="s">
        <v>553</v>
      </c>
      <c r="F23" t="s">
        <v>853</v>
      </c>
      <c r="K23" t="s">
        <v>545</v>
      </c>
      <c r="L23" t="s">
        <v>545</v>
      </c>
      <c r="Z23" s="210"/>
      <c r="AP23" s="210"/>
      <c r="AT23" t="s">
        <v>779</v>
      </c>
      <c r="AU23" t="s">
        <v>854</v>
      </c>
      <c r="BC23" t="s">
        <v>855</v>
      </c>
      <c r="BK23" t="s">
        <v>856</v>
      </c>
      <c r="BZ23" t="s">
        <v>372</v>
      </c>
      <c r="CA23" t="s">
        <v>638</v>
      </c>
      <c r="CG23" t="s">
        <v>857</v>
      </c>
      <c r="CN23" s="210"/>
      <c r="CT23" t="s">
        <v>578</v>
      </c>
      <c r="CU23" t="s">
        <v>858</v>
      </c>
      <c r="CV23" t="s">
        <v>620</v>
      </c>
      <c r="CY23" t="s">
        <v>424</v>
      </c>
      <c r="CZ23" t="s">
        <v>859</v>
      </c>
      <c r="DA23" t="s">
        <v>860</v>
      </c>
      <c r="DP23" s="210"/>
      <c r="DS23" s="210"/>
      <c r="EL23" t="s">
        <v>861</v>
      </c>
    </row>
    <row r="24" spans="1:142" x14ac:dyDescent="0.3">
      <c r="A24" s="210"/>
      <c r="B24" t="s">
        <v>862</v>
      </c>
      <c r="C24" t="s">
        <v>863</v>
      </c>
      <c r="E24" t="s">
        <v>587</v>
      </c>
      <c r="F24" t="s">
        <v>864</v>
      </c>
      <c r="Z24" s="210"/>
      <c r="AP24" s="210"/>
      <c r="BC24" t="s">
        <v>865</v>
      </c>
      <c r="BK24" t="s">
        <v>866</v>
      </c>
      <c r="BZ24" t="s">
        <v>372</v>
      </c>
      <c r="CA24" t="s">
        <v>638</v>
      </c>
      <c r="CN24" s="210"/>
      <c r="CT24" t="s">
        <v>578</v>
      </c>
      <c r="CU24" t="s">
        <v>867</v>
      </c>
      <c r="CV24" t="s">
        <v>868</v>
      </c>
      <c r="CY24" t="s">
        <v>424</v>
      </c>
      <c r="CZ24" t="s">
        <v>869</v>
      </c>
      <c r="DA24" t="s">
        <v>870</v>
      </c>
      <c r="DP24" s="210"/>
      <c r="DS24" s="210"/>
      <c r="EL24" t="s">
        <v>871</v>
      </c>
    </row>
    <row r="25" spans="1:142" x14ac:dyDescent="0.3">
      <c r="A25" s="210"/>
      <c r="B25" t="s">
        <v>872</v>
      </c>
      <c r="C25" t="s">
        <v>873</v>
      </c>
      <c r="E25" t="s">
        <v>587</v>
      </c>
      <c r="F25" t="s">
        <v>874</v>
      </c>
      <c r="Z25" s="210"/>
      <c r="AP25" s="210"/>
      <c r="BC25" t="s">
        <v>875</v>
      </c>
      <c r="BK25" t="s">
        <v>876</v>
      </c>
      <c r="BZ25" t="s">
        <v>372</v>
      </c>
      <c r="CA25" t="s">
        <v>696</v>
      </c>
      <c r="CN25" s="210"/>
      <c r="CT25" t="s">
        <v>616</v>
      </c>
      <c r="CU25" t="s">
        <v>877</v>
      </c>
      <c r="CV25" t="s">
        <v>878</v>
      </c>
      <c r="CY25" t="s">
        <v>424</v>
      </c>
      <c r="CZ25" t="s">
        <v>545</v>
      </c>
      <c r="DA25" t="s">
        <v>546</v>
      </c>
      <c r="DP25" s="210"/>
      <c r="DS25" s="210"/>
      <c r="EL25" t="s">
        <v>879</v>
      </c>
    </row>
    <row r="26" spans="1:142" x14ac:dyDescent="0.3">
      <c r="A26" s="210"/>
      <c r="B26" t="s">
        <v>880</v>
      </c>
      <c r="C26" t="s">
        <v>881</v>
      </c>
      <c r="E26" t="s">
        <v>587</v>
      </c>
      <c r="F26" t="s">
        <v>882</v>
      </c>
      <c r="Z26" s="210"/>
      <c r="AP26" s="210"/>
      <c r="BC26" t="s">
        <v>883</v>
      </c>
      <c r="BK26" t="s">
        <v>876</v>
      </c>
      <c r="BZ26" t="s">
        <v>372</v>
      </c>
      <c r="CA26" t="s">
        <v>696</v>
      </c>
      <c r="CN26" s="210"/>
      <c r="CT26" t="s">
        <v>616</v>
      </c>
      <c r="CU26" t="s">
        <v>884</v>
      </c>
      <c r="CV26" t="s">
        <v>570</v>
      </c>
      <c r="CY26" t="s">
        <v>580</v>
      </c>
      <c r="CZ26" t="s">
        <v>338</v>
      </c>
      <c r="DA26" t="s">
        <v>339</v>
      </c>
      <c r="DP26" s="210"/>
      <c r="DS26" s="210"/>
      <c r="EL26" t="s">
        <v>885</v>
      </c>
    </row>
    <row r="27" spans="1:142" x14ac:dyDescent="0.3">
      <c r="A27" s="210"/>
      <c r="B27" t="s">
        <v>886</v>
      </c>
      <c r="C27" t="s">
        <v>887</v>
      </c>
      <c r="E27" t="s">
        <v>587</v>
      </c>
      <c r="F27" t="s">
        <v>888</v>
      </c>
      <c r="Z27" s="210"/>
      <c r="AP27" s="210"/>
      <c r="BC27" t="s">
        <v>889</v>
      </c>
      <c r="BK27" t="s">
        <v>890</v>
      </c>
      <c r="BZ27" t="s">
        <v>372</v>
      </c>
      <c r="CA27" t="s">
        <v>737</v>
      </c>
      <c r="CN27" s="210"/>
      <c r="CT27" t="s">
        <v>616</v>
      </c>
      <c r="CU27" t="s">
        <v>891</v>
      </c>
      <c r="CV27" t="s">
        <v>892</v>
      </c>
      <c r="CY27" t="s">
        <v>580</v>
      </c>
      <c r="CZ27" t="s">
        <v>859</v>
      </c>
      <c r="DA27" t="s">
        <v>860</v>
      </c>
      <c r="DP27" s="210"/>
      <c r="DS27" s="210"/>
      <c r="EL27" t="s">
        <v>893</v>
      </c>
    </row>
    <row r="28" spans="1:142" x14ac:dyDescent="0.3">
      <c r="A28" s="210"/>
      <c r="B28" t="s">
        <v>894</v>
      </c>
      <c r="C28" t="s">
        <v>895</v>
      </c>
      <c r="E28" t="s">
        <v>625</v>
      </c>
      <c r="F28" t="s">
        <v>896</v>
      </c>
      <c r="Z28" s="210"/>
      <c r="AP28" s="210"/>
      <c r="BC28" t="s">
        <v>897</v>
      </c>
      <c r="BK28" t="s">
        <v>898</v>
      </c>
      <c r="BZ28" t="s">
        <v>372</v>
      </c>
      <c r="CA28" t="s">
        <v>760</v>
      </c>
      <c r="CN28" s="210"/>
      <c r="CT28" t="s">
        <v>650</v>
      </c>
      <c r="CU28" t="s">
        <v>899</v>
      </c>
      <c r="CV28" t="s">
        <v>900</v>
      </c>
      <c r="CY28" t="s">
        <v>580</v>
      </c>
      <c r="CZ28" t="s">
        <v>869</v>
      </c>
      <c r="DA28" t="s">
        <v>870</v>
      </c>
      <c r="DP28" s="210"/>
      <c r="DS28" s="210"/>
      <c r="EL28" t="s">
        <v>901</v>
      </c>
    </row>
    <row r="29" spans="1:142" x14ac:dyDescent="0.3">
      <c r="A29" s="210"/>
      <c r="B29" t="s">
        <v>902</v>
      </c>
      <c r="C29" t="s">
        <v>903</v>
      </c>
      <c r="E29" t="s">
        <v>659</v>
      </c>
      <c r="F29" t="s">
        <v>904</v>
      </c>
      <c r="Z29" s="210"/>
      <c r="AP29" s="210"/>
      <c r="BC29" t="s">
        <v>905</v>
      </c>
      <c r="BK29" t="s">
        <v>906</v>
      </c>
      <c r="BZ29" t="s">
        <v>372</v>
      </c>
      <c r="CA29" t="s">
        <v>776</v>
      </c>
      <c r="CN29" s="210"/>
      <c r="CT29" t="s">
        <v>650</v>
      </c>
      <c r="CU29" t="s">
        <v>907</v>
      </c>
      <c r="CV29" t="s">
        <v>436</v>
      </c>
      <c r="CY29" t="s">
        <v>580</v>
      </c>
      <c r="CZ29" t="s">
        <v>545</v>
      </c>
      <c r="DA29" t="s">
        <v>546</v>
      </c>
      <c r="DP29" s="210"/>
      <c r="DS29" s="210"/>
      <c r="EL29" t="s">
        <v>908</v>
      </c>
    </row>
    <row r="30" spans="1:142" x14ac:dyDescent="0.3">
      <c r="A30" s="210"/>
      <c r="B30" t="s">
        <v>909</v>
      </c>
      <c r="C30" t="s">
        <v>910</v>
      </c>
      <c r="E30" t="s">
        <v>659</v>
      </c>
      <c r="F30" t="s">
        <v>911</v>
      </c>
      <c r="Z30" s="210"/>
      <c r="AP30" s="210"/>
      <c r="BC30" t="s">
        <v>912</v>
      </c>
      <c r="BK30" t="s">
        <v>913</v>
      </c>
      <c r="BZ30" t="s">
        <v>372</v>
      </c>
      <c r="CA30" t="s">
        <v>791</v>
      </c>
      <c r="CN30" s="210"/>
      <c r="CT30" t="s">
        <v>650</v>
      </c>
      <c r="CU30" t="s">
        <v>914</v>
      </c>
      <c r="CV30" t="s">
        <v>915</v>
      </c>
      <c r="CY30" t="s">
        <v>618</v>
      </c>
      <c r="CZ30" t="s">
        <v>338</v>
      </c>
      <c r="DA30" t="s">
        <v>339</v>
      </c>
      <c r="DP30" s="210"/>
      <c r="DS30" s="210"/>
      <c r="EL30" t="s">
        <v>916</v>
      </c>
    </row>
    <row r="31" spans="1:142" x14ac:dyDescent="0.3">
      <c r="A31" s="210"/>
      <c r="B31" t="s">
        <v>917</v>
      </c>
      <c r="C31" t="s">
        <v>918</v>
      </c>
      <c r="E31" t="s">
        <v>659</v>
      </c>
      <c r="F31" t="s">
        <v>919</v>
      </c>
      <c r="Z31" s="210"/>
      <c r="AP31" s="210"/>
      <c r="BC31" t="s">
        <v>920</v>
      </c>
      <c r="BK31" t="s">
        <v>921</v>
      </c>
      <c r="BZ31" t="s">
        <v>372</v>
      </c>
      <c r="CA31" t="s">
        <v>800</v>
      </c>
      <c r="CN31" s="210"/>
      <c r="CT31" t="s">
        <v>650</v>
      </c>
      <c r="CU31" t="s">
        <v>922</v>
      </c>
      <c r="CV31" t="s">
        <v>923</v>
      </c>
      <c r="CY31" t="s">
        <v>618</v>
      </c>
      <c r="CZ31" t="s">
        <v>859</v>
      </c>
      <c r="DA31" t="s">
        <v>860</v>
      </c>
      <c r="DP31" s="210"/>
      <c r="DS31" s="210"/>
      <c r="EL31" t="s">
        <v>924</v>
      </c>
    </row>
    <row r="32" spans="1:142" x14ac:dyDescent="0.3">
      <c r="A32" s="210"/>
      <c r="B32" t="s">
        <v>925</v>
      </c>
      <c r="C32" t="s">
        <v>926</v>
      </c>
      <c r="E32" t="s">
        <v>659</v>
      </c>
      <c r="F32" t="s">
        <v>927</v>
      </c>
      <c r="Z32" s="210"/>
      <c r="AP32" s="210"/>
      <c r="BC32" t="s">
        <v>928</v>
      </c>
      <c r="BK32" t="s">
        <v>929</v>
      </c>
      <c r="BZ32" t="s">
        <v>372</v>
      </c>
      <c r="CA32" t="s">
        <v>809</v>
      </c>
      <c r="CN32" s="210"/>
      <c r="CT32" t="s">
        <v>650</v>
      </c>
      <c r="CU32" t="s">
        <v>930</v>
      </c>
      <c r="CV32" t="s">
        <v>931</v>
      </c>
      <c r="CY32" t="s">
        <v>618</v>
      </c>
      <c r="CZ32" t="s">
        <v>869</v>
      </c>
      <c r="DA32" t="s">
        <v>870</v>
      </c>
      <c r="DP32" s="210"/>
      <c r="DS32" s="210"/>
      <c r="EL32" t="s">
        <v>932</v>
      </c>
    </row>
    <row r="33" spans="1:142" x14ac:dyDescent="0.3">
      <c r="A33" s="210"/>
      <c r="B33" t="s">
        <v>933</v>
      </c>
      <c r="C33" t="s">
        <v>934</v>
      </c>
      <c r="E33" t="s">
        <v>659</v>
      </c>
      <c r="F33" t="s">
        <v>935</v>
      </c>
      <c r="Z33" s="210"/>
      <c r="AP33" s="210"/>
      <c r="BC33" t="s">
        <v>936</v>
      </c>
      <c r="BK33" t="s">
        <v>937</v>
      </c>
      <c r="BZ33" t="s">
        <v>372</v>
      </c>
      <c r="CA33" t="s">
        <v>820</v>
      </c>
      <c r="CN33" s="210"/>
      <c r="CT33" t="s">
        <v>678</v>
      </c>
      <c r="CU33" t="s">
        <v>938</v>
      </c>
      <c r="CV33" t="s">
        <v>939</v>
      </c>
      <c r="CY33" t="s">
        <v>618</v>
      </c>
      <c r="CZ33" t="s">
        <v>545</v>
      </c>
      <c r="DA33" t="s">
        <v>546</v>
      </c>
      <c r="DP33" s="210"/>
      <c r="DS33" s="210"/>
      <c r="EL33" t="s">
        <v>940</v>
      </c>
    </row>
    <row r="34" spans="1:142" x14ac:dyDescent="0.3">
      <c r="A34" s="210"/>
      <c r="B34" t="s">
        <v>941</v>
      </c>
      <c r="C34" t="s">
        <v>942</v>
      </c>
      <c r="E34" t="s">
        <v>659</v>
      </c>
      <c r="F34" t="s">
        <v>943</v>
      </c>
      <c r="Z34" s="210"/>
      <c r="AP34" s="210"/>
      <c r="BC34" t="s">
        <v>944</v>
      </c>
      <c r="BK34" t="s">
        <v>945</v>
      </c>
      <c r="BZ34" t="s">
        <v>372</v>
      </c>
      <c r="CA34" t="s">
        <v>828</v>
      </c>
      <c r="CN34" s="210"/>
      <c r="CT34" t="s">
        <v>678</v>
      </c>
      <c r="CU34" t="s">
        <v>946</v>
      </c>
      <c r="CV34" t="s">
        <v>947</v>
      </c>
      <c r="CY34" t="s">
        <v>652</v>
      </c>
      <c r="CZ34" t="s">
        <v>338</v>
      </c>
      <c r="DA34" t="s">
        <v>339</v>
      </c>
      <c r="DP34" s="210"/>
      <c r="DS34" s="210"/>
      <c r="EL34" t="s">
        <v>948</v>
      </c>
    </row>
    <row r="35" spans="1:142" x14ac:dyDescent="0.3">
      <c r="A35" s="210"/>
      <c r="B35" t="s">
        <v>949</v>
      </c>
      <c r="C35" t="s">
        <v>950</v>
      </c>
      <c r="E35" t="s">
        <v>659</v>
      </c>
      <c r="F35" t="s">
        <v>951</v>
      </c>
      <c r="Z35" s="210"/>
      <c r="AP35" s="210"/>
      <c r="BC35" t="s">
        <v>952</v>
      </c>
      <c r="BK35" t="s">
        <v>953</v>
      </c>
      <c r="BZ35" t="s">
        <v>372</v>
      </c>
      <c r="CA35" t="s">
        <v>837</v>
      </c>
      <c r="CN35" s="210"/>
      <c r="CT35" t="s">
        <v>678</v>
      </c>
      <c r="CU35" t="s">
        <v>954</v>
      </c>
      <c r="CV35" t="s">
        <v>955</v>
      </c>
      <c r="CY35" t="s">
        <v>652</v>
      </c>
      <c r="CZ35" t="s">
        <v>859</v>
      </c>
      <c r="DA35" t="s">
        <v>860</v>
      </c>
      <c r="DP35" s="210"/>
      <c r="DS35" s="210"/>
      <c r="EL35" t="s">
        <v>956</v>
      </c>
    </row>
    <row r="36" spans="1:142" x14ac:dyDescent="0.3">
      <c r="A36" s="210"/>
      <c r="B36" t="s">
        <v>957</v>
      </c>
      <c r="C36" t="s">
        <v>958</v>
      </c>
      <c r="E36" t="s">
        <v>659</v>
      </c>
      <c r="F36" t="s">
        <v>959</v>
      </c>
      <c r="Z36" s="210"/>
      <c r="AP36" s="210"/>
      <c r="BC36" t="s">
        <v>960</v>
      </c>
      <c r="BK36" t="s">
        <v>961</v>
      </c>
      <c r="BZ36" t="s">
        <v>372</v>
      </c>
      <c r="CA36" t="s">
        <v>846</v>
      </c>
      <c r="CN36" s="210"/>
      <c r="CT36" t="s">
        <v>678</v>
      </c>
      <c r="CU36" t="s">
        <v>962</v>
      </c>
      <c r="CV36" t="s">
        <v>963</v>
      </c>
      <c r="CY36" t="s">
        <v>652</v>
      </c>
      <c r="CZ36" t="s">
        <v>869</v>
      </c>
      <c r="DA36" t="s">
        <v>870</v>
      </c>
      <c r="DP36" s="210"/>
      <c r="DS36" s="210"/>
      <c r="EL36" t="s">
        <v>964</v>
      </c>
    </row>
    <row r="37" spans="1:142" ht="15" thickBot="1" x14ac:dyDescent="0.35">
      <c r="A37" s="211"/>
      <c r="B37" t="s">
        <v>965</v>
      </c>
      <c r="C37" t="s">
        <v>966</v>
      </c>
      <c r="E37" t="s">
        <v>686</v>
      </c>
      <c r="F37" t="s">
        <v>967</v>
      </c>
      <c r="Z37" s="211"/>
      <c r="AP37" s="211"/>
      <c r="BC37" t="s">
        <v>968</v>
      </c>
      <c r="BK37" t="s">
        <v>969</v>
      </c>
      <c r="BZ37" t="s">
        <v>372</v>
      </c>
      <c r="CA37" t="s">
        <v>855</v>
      </c>
      <c r="CN37" s="211"/>
      <c r="CT37" t="s">
        <v>678</v>
      </c>
      <c r="CU37" t="s">
        <v>970</v>
      </c>
      <c r="CV37" t="s">
        <v>971</v>
      </c>
      <c r="CY37" t="s">
        <v>652</v>
      </c>
      <c r="CZ37" t="s">
        <v>545</v>
      </c>
      <c r="DA37" t="s">
        <v>546</v>
      </c>
      <c r="DP37" s="211"/>
      <c r="DS37" s="211"/>
      <c r="EL37" t="s">
        <v>972</v>
      </c>
    </row>
    <row r="38" spans="1:142" x14ac:dyDescent="0.3">
      <c r="A38" s="44"/>
      <c r="B38" t="s">
        <v>973</v>
      </c>
      <c r="C38" t="s">
        <v>974</v>
      </c>
      <c r="E38" t="s">
        <v>686</v>
      </c>
      <c r="F38" t="s">
        <v>975</v>
      </c>
      <c r="BC38" t="s">
        <v>976</v>
      </c>
      <c r="BK38" t="s">
        <v>977</v>
      </c>
      <c r="BZ38" t="s">
        <v>372</v>
      </c>
      <c r="CA38" t="s">
        <v>865</v>
      </c>
      <c r="CT38" t="s">
        <v>706</v>
      </c>
      <c r="CU38" t="s">
        <v>978</v>
      </c>
      <c r="CV38" t="s">
        <v>979</v>
      </c>
      <c r="CY38" t="s">
        <v>680</v>
      </c>
      <c r="CZ38" t="s">
        <v>338</v>
      </c>
      <c r="DA38" t="s">
        <v>339</v>
      </c>
      <c r="EL38" t="s">
        <v>980</v>
      </c>
    </row>
    <row r="39" spans="1:142" x14ac:dyDescent="0.3">
      <c r="B39" t="s">
        <v>981</v>
      </c>
      <c r="C39" t="s">
        <v>982</v>
      </c>
      <c r="E39" t="s">
        <v>686</v>
      </c>
      <c r="F39" t="s">
        <v>983</v>
      </c>
      <c r="BC39" t="s">
        <v>984</v>
      </c>
      <c r="BK39" t="s">
        <v>985</v>
      </c>
      <c r="BZ39" t="s">
        <v>372</v>
      </c>
      <c r="CA39" t="s">
        <v>875</v>
      </c>
      <c r="CY39" t="s">
        <v>680</v>
      </c>
      <c r="CZ39" t="s">
        <v>859</v>
      </c>
      <c r="DA39" t="s">
        <v>860</v>
      </c>
      <c r="EL39" t="s">
        <v>986</v>
      </c>
    </row>
    <row r="40" spans="1:142" x14ac:dyDescent="0.3">
      <c r="B40" t="s">
        <v>987</v>
      </c>
      <c r="C40" t="s">
        <v>988</v>
      </c>
      <c r="E40" t="s">
        <v>686</v>
      </c>
      <c r="F40" t="s">
        <v>989</v>
      </c>
      <c r="BC40" t="s">
        <v>990</v>
      </c>
      <c r="BK40" t="s">
        <v>991</v>
      </c>
      <c r="BZ40" t="s">
        <v>372</v>
      </c>
      <c r="CA40" t="s">
        <v>883</v>
      </c>
      <c r="CY40" t="s">
        <v>680</v>
      </c>
      <c r="CZ40" t="s">
        <v>869</v>
      </c>
      <c r="DA40" t="s">
        <v>870</v>
      </c>
      <c r="EL40" t="s">
        <v>992</v>
      </c>
    </row>
    <row r="41" spans="1:142" x14ac:dyDescent="0.3">
      <c r="B41" t="s">
        <v>993</v>
      </c>
      <c r="C41" t="s">
        <v>994</v>
      </c>
      <c r="E41" t="s">
        <v>686</v>
      </c>
      <c r="F41" t="s">
        <v>995</v>
      </c>
      <c r="BC41" t="s">
        <v>996</v>
      </c>
      <c r="BK41" t="s">
        <v>997</v>
      </c>
      <c r="BZ41" t="s">
        <v>372</v>
      </c>
      <c r="CA41" t="s">
        <v>889</v>
      </c>
      <c r="CY41" t="s">
        <v>680</v>
      </c>
      <c r="CZ41" t="s">
        <v>545</v>
      </c>
      <c r="DA41" t="s">
        <v>546</v>
      </c>
      <c r="EL41" t="s">
        <v>998</v>
      </c>
    </row>
    <row r="42" spans="1:142" x14ac:dyDescent="0.3">
      <c r="B42" t="s">
        <v>999</v>
      </c>
      <c r="C42" t="s">
        <v>1000</v>
      </c>
      <c r="E42" t="s">
        <v>713</v>
      </c>
      <c r="F42" t="s">
        <v>1001</v>
      </c>
      <c r="BC42" t="s">
        <v>1002</v>
      </c>
      <c r="BK42" t="s">
        <v>1003</v>
      </c>
      <c r="BZ42" t="s">
        <v>372</v>
      </c>
      <c r="CA42" t="s">
        <v>897</v>
      </c>
      <c r="CY42" t="s">
        <v>708</v>
      </c>
      <c r="CZ42" t="s">
        <v>338</v>
      </c>
      <c r="DA42" t="s">
        <v>339</v>
      </c>
      <c r="EL42" t="s">
        <v>1004</v>
      </c>
    </row>
    <row r="43" spans="1:142" x14ac:dyDescent="0.3">
      <c r="B43" t="s">
        <v>1005</v>
      </c>
      <c r="C43" t="s">
        <v>1006</v>
      </c>
      <c r="E43" t="s">
        <v>733</v>
      </c>
      <c r="F43" t="s">
        <v>1007</v>
      </c>
      <c r="BC43" t="s">
        <v>1008</v>
      </c>
      <c r="BK43" t="s">
        <v>1009</v>
      </c>
      <c r="BZ43" t="s">
        <v>372</v>
      </c>
      <c r="CA43" t="s">
        <v>905</v>
      </c>
      <c r="CY43" t="s">
        <v>708</v>
      </c>
      <c r="CZ43" t="s">
        <v>859</v>
      </c>
      <c r="DA43" t="s">
        <v>860</v>
      </c>
      <c r="EL43" t="s">
        <v>1010</v>
      </c>
    </row>
    <row r="44" spans="1:142" x14ac:dyDescent="0.3">
      <c r="B44" t="s">
        <v>1011</v>
      </c>
      <c r="C44" t="s">
        <v>1012</v>
      </c>
      <c r="E44" t="s">
        <v>733</v>
      </c>
      <c r="F44" t="s">
        <v>1013</v>
      </c>
      <c r="BC44" t="s">
        <v>1014</v>
      </c>
      <c r="BK44" t="s">
        <v>1015</v>
      </c>
      <c r="BZ44" t="s">
        <v>372</v>
      </c>
      <c r="CA44" t="s">
        <v>912</v>
      </c>
      <c r="CY44" t="s">
        <v>708</v>
      </c>
      <c r="CZ44" t="s">
        <v>869</v>
      </c>
      <c r="DA44" t="s">
        <v>870</v>
      </c>
      <c r="EL44" t="s">
        <v>1016</v>
      </c>
    </row>
    <row r="45" spans="1:142" x14ac:dyDescent="0.3">
      <c r="B45" t="s">
        <v>1017</v>
      </c>
      <c r="C45" t="s">
        <v>1018</v>
      </c>
      <c r="E45" t="s">
        <v>733</v>
      </c>
      <c r="F45" t="s">
        <v>1019</v>
      </c>
      <c r="BC45" t="s">
        <v>1020</v>
      </c>
      <c r="BK45" t="s">
        <v>1021</v>
      </c>
      <c r="BZ45" t="s">
        <v>372</v>
      </c>
      <c r="CA45" t="s">
        <v>920</v>
      </c>
      <c r="CY45" t="s">
        <v>708</v>
      </c>
      <c r="CZ45" t="s">
        <v>545</v>
      </c>
      <c r="DA45" t="s">
        <v>546</v>
      </c>
      <c r="EL45" t="s">
        <v>1022</v>
      </c>
    </row>
    <row r="46" spans="1:142" x14ac:dyDescent="0.3">
      <c r="B46" t="s">
        <v>1023</v>
      </c>
      <c r="C46" t="s">
        <v>1024</v>
      </c>
      <c r="E46" t="s">
        <v>733</v>
      </c>
      <c r="F46" t="s">
        <v>1025</v>
      </c>
      <c r="BC46" t="s">
        <v>1026</v>
      </c>
      <c r="BK46" t="s">
        <v>1027</v>
      </c>
      <c r="BZ46" t="s">
        <v>372</v>
      </c>
      <c r="CA46" t="s">
        <v>928</v>
      </c>
      <c r="CY46" t="s">
        <v>729</v>
      </c>
      <c r="CZ46" t="s">
        <v>338</v>
      </c>
      <c r="DA46" t="s">
        <v>339</v>
      </c>
      <c r="EL46" t="s">
        <v>1028</v>
      </c>
    </row>
    <row r="47" spans="1:142" x14ac:dyDescent="0.3">
      <c r="B47" t="s">
        <v>108</v>
      </c>
      <c r="C47" t="s">
        <v>1029</v>
      </c>
      <c r="E47" t="s">
        <v>752</v>
      </c>
      <c r="F47" t="s">
        <v>1030</v>
      </c>
      <c r="BC47" t="s">
        <v>1031</v>
      </c>
      <c r="BK47" t="s">
        <v>1032</v>
      </c>
      <c r="BZ47" t="s">
        <v>372</v>
      </c>
      <c r="CA47" t="s">
        <v>936</v>
      </c>
      <c r="CY47" t="s">
        <v>729</v>
      </c>
      <c r="CZ47" t="s">
        <v>859</v>
      </c>
      <c r="DA47" t="s">
        <v>860</v>
      </c>
      <c r="EL47" t="s">
        <v>1033</v>
      </c>
    </row>
    <row r="48" spans="1:142" x14ac:dyDescent="0.3">
      <c r="B48" t="s">
        <v>1034</v>
      </c>
      <c r="C48" t="s">
        <v>1035</v>
      </c>
      <c r="E48" t="s">
        <v>752</v>
      </c>
      <c r="F48" t="s">
        <v>1036</v>
      </c>
      <c r="BC48" t="s">
        <v>1037</v>
      </c>
      <c r="BK48" t="s">
        <v>1038</v>
      </c>
      <c r="BZ48" t="s">
        <v>372</v>
      </c>
      <c r="CA48" t="s">
        <v>944</v>
      </c>
      <c r="CY48" t="s">
        <v>729</v>
      </c>
      <c r="CZ48" t="s">
        <v>869</v>
      </c>
      <c r="DA48" t="s">
        <v>870</v>
      </c>
      <c r="EL48" t="s">
        <v>1039</v>
      </c>
    </row>
    <row r="49" spans="2:142" x14ac:dyDescent="0.3">
      <c r="B49" t="s">
        <v>1040</v>
      </c>
      <c r="C49" t="s">
        <v>1041</v>
      </c>
      <c r="E49" t="s">
        <v>752</v>
      </c>
      <c r="F49" t="s">
        <v>1042</v>
      </c>
      <c r="BC49" t="s">
        <v>1043</v>
      </c>
      <c r="BK49" t="s">
        <v>1044</v>
      </c>
      <c r="BZ49" t="s">
        <v>372</v>
      </c>
      <c r="CA49" t="s">
        <v>952</v>
      </c>
      <c r="CY49" t="s">
        <v>729</v>
      </c>
      <c r="CZ49" t="s">
        <v>545</v>
      </c>
      <c r="DA49" t="s">
        <v>546</v>
      </c>
      <c r="EL49" t="s">
        <v>1045</v>
      </c>
    </row>
    <row r="50" spans="2:142" x14ac:dyDescent="0.3">
      <c r="B50" t="s">
        <v>1046</v>
      </c>
      <c r="C50" t="s">
        <v>1047</v>
      </c>
      <c r="E50" t="s">
        <v>771</v>
      </c>
      <c r="F50" t="s">
        <v>1048</v>
      </c>
      <c r="BC50" t="s">
        <v>1049</v>
      </c>
      <c r="BK50" t="s">
        <v>1050</v>
      </c>
      <c r="BZ50" t="s">
        <v>372</v>
      </c>
      <c r="CA50" t="s">
        <v>960</v>
      </c>
      <c r="CY50" t="s">
        <v>747</v>
      </c>
      <c r="CZ50" t="s">
        <v>1051</v>
      </c>
      <c r="DA50" t="s">
        <v>496</v>
      </c>
      <c r="EL50" t="s">
        <v>1052</v>
      </c>
    </row>
    <row r="51" spans="2:142" x14ac:dyDescent="0.3">
      <c r="B51" t="s">
        <v>1053</v>
      </c>
      <c r="C51" t="s">
        <v>1054</v>
      </c>
      <c r="E51" t="s">
        <v>787</v>
      </c>
      <c r="F51" t="s">
        <v>1055</v>
      </c>
      <c r="BC51" t="s">
        <v>1056</v>
      </c>
      <c r="BK51" t="s">
        <v>1057</v>
      </c>
      <c r="BZ51" t="s">
        <v>372</v>
      </c>
      <c r="CA51" t="s">
        <v>968</v>
      </c>
      <c r="CY51" t="s">
        <v>747</v>
      </c>
      <c r="CZ51" t="s">
        <v>1058</v>
      </c>
      <c r="DA51" t="s">
        <v>1059</v>
      </c>
      <c r="EL51" t="s">
        <v>1060</v>
      </c>
    </row>
    <row r="52" spans="2:142" x14ac:dyDescent="0.3">
      <c r="B52" t="s">
        <v>1061</v>
      </c>
      <c r="C52" t="s">
        <v>1062</v>
      </c>
      <c r="E52" t="s">
        <v>787</v>
      </c>
      <c r="F52" t="s">
        <v>1063</v>
      </c>
      <c r="BC52" t="s">
        <v>1064</v>
      </c>
      <c r="BK52" t="s">
        <v>1065</v>
      </c>
      <c r="BZ52" t="s">
        <v>372</v>
      </c>
      <c r="CA52" t="s">
        <v>976</v>
      </c>
      <c r="CY52" t="s">
        <v>747</v>
      </c>
      <c r="CZ52" t="s">
        <v>547</v>
      </c>
      <c r="DA52" t="s">
        <v>546</v>
      </c>
      <c r="EL52" t="s">
        <v>1066</v>
      </c>
    </row>
    <row r="53" spans="2:142" x14ac:dyDescent="0.3">
      <c r="B53" t="s">
        <v>1067</v>
      </c>
      <c r="C53" t="s">
        <v>1068</v>
      </c>
      <c r="E53" t="s">
        <v>787</v>
      </c>
      <c r="F53" t="s">
        <v>1069</v>
      </c>
      <c r="BC53" t="s">
        <v>1070</v>
      </c>
      <c r="BK53" t="s">
        <v>1071</v>
      </c>
      <c r="BZ53" t="s">
        <v>372</v>
      </c>
      <c r="CA53" t="s">
        <v>984</v>
      </c>
      <c r="CY53" t="s">
        <v>766</v>
      </c>
      <c r="CZ53" t="s">
        <v>1051</v>
      </c>
      <c r="DA53" t="s">
        <v>496</v>
      </c>
      <c r="EL53" t="s">
        <v>1072</v>
      </c>
    </row>
    <row r="54" spans="2:142" x14ac:dyDescent="0.3">
      <c r="B54" t="s">
        <v>1073</v>
      </c>
      <c r="C54" t="s">
        <v>1074</v>
      </c>
      <c r="E54" t="s">
        <v>787</v>
      </c>
      <c r="F54" t="s">
        <v>1075</v>
      </c>
      <c r="BC54" t="s">
        <v>1076</v>
      </c>
      <c r="BK54" t="s">
        <v>1077</v>
      </c>
      <c r="BZ54" t="s">
        <v>372</v>
      </c>
      <c r="CA54" t="s">
        <v>990</v>
      </c>
      <c r="CY54" t="s">
        <v>766</v>
      </c>
      <c r="CZ54" t="s">
        <v>1058</v>
      </c>
      <c r="DA54" t="s">
        <v>1059</v>
      </c>
      <c r="EL54" t="s">
        <v>1078</v>
      </c>
    </row>
    <row r="55" spans="2:142" x14ac:dyDescent="0.3">
      <c r="B55" t="s">
        <v>1079</v>
      </c>
      <c r="C55" t="s">
        <v>1080</v>
      </c>
      <c r="E55" t="s">
        <v>795</v>
      </c>
      <c r="F55" t="s">
        <v>1081</v>
      </c>
      <c r="BC55" t="s">
        <v>1082</v>
      </c>
      <c r="BK55" t="s">
        <v>1083</v>
      </c>
      <c r="BZ55" t="s">
        <v>372</v>
      </c>
      <c r="CA55" t="s">
        <v>996</v>
      </c>
      <c r="CY55" t="s">
        <v>766</v>
      </c>
      <c r="CZ55" t="s">
        <v>547</v>
      </c>
      <c r="DA55" t="s">
        <v>546</v>
      </c>
      <c r="EL55" t="s">
        <v>1084</v>
      </c>
    </row>
    <row r="56" spans="2:142" x14ac:dyDescent="0.3">
      <c r="B56" t="s">
        <v>1085</v>
      </c>
      <c r="C56" t="s">
        <v>1086</v>
      </c>
      <c r="E56" t="s">
        <v>795</v>
      </c>
      <c r="F56" t="s">
        <v>1087</v>
      </c>
      <c r="BC56" t="s">
        <v>1088</v>
      </c>
      <c r="BK56" t="s">
        <v>1089</v>
      </c>
      <c r="BZ56" t="s">
        <v>372</v>
      </c>
      <c r="CA56" t="s">
        <v>1002</v>
      </c>
      <c r="CY56" t="s">
        <v>782</v>
      </c>
      <c r="CZ56" t="s">
        <v>1051</v>
      </c>
      <c r="DA56" t="s">
        <v>496</v>
      </c>
      <c r="EL56" t="s">
        <v>1090</v>
      </c>
    </row>
    <row r="57" spans="2:142" x14ac:dyDescent="0.3">
      <c r="B57" t="s">
        <v>1091</v>
      </c>
      <c r="C57" t="s">
        <v>1092</v>
      </c>
      <c r="E57" t="s">
        <v>795</v>
      </c>
      <c r="F57" t="s">
        <v>1093</v>
      </c>
      <c r="BC57" t="s">
        <v>1094</v>
      </c>
      <c r="BK57" t="s">
        <v>1095</v>
      </c>
      <c r="BZ57" t="s">
        <v>372</v>
      </c>
      <c r="CA57" t="s">
        <v>1008</v>
      </c>
      <c r="CY57" t="s">
        <v>782</v>
      </c>
      <c r="CZ57" t="s">
        <v>1058</v>
      </c>
      <c r="DA57" t="s">
        <v>1059</v>
      </c>
      <c r="EL57" t="s">
        <v>1096</v>
      </c>
    </row>
    <row r="58" spans="2:142" x14ac:dyDescent="0.3">
      <c r="B58" t="s">
        <v>1097</v>
      </c>
      <c r="C58" t="s">
        <v>1098</v>
      </c>
      <c r="E58" t="s">
        <v>795</v>
      </c>
      <c r="F58" t="s">
        <v>1099</v>
      </c>
      <c r="BC58" t="s">
        <v>1100</v>
      </c>
      <c r="BK58" t="s">
        <v>1101</v>
      </c>
      <c r="BZ58" t="s">
        <v>372</v>
      </c>
      <c r="CA58" t="s">
        <v>1014</v>
      </c>
      <c r="CY58" t="s">
        <v>782</v>
      </c>
      <c r="CZ58" t="s">
        <v>547</v>
      </c>
      <c r="DA58" t="s">
        <v>546</v>
      </c>
      <c r="EL58" t="s">
        <v>1102</v>
      </c>
    </row>
    <row r="59" spans="2:142" x14ac:dyDescent="0.3">
      <c r="B59" t="s">
        <v>1103</v>
      </c>
      <c r="C59" t="s">
        <v>1104</v>
      </c>
      <c r="E59" t="s">
        <v>805</v>
      </c>
      <c r="F59" t="s">
        <v>1105</v>
      </c>
      <c r="BC59" t="s">
        <v>1106</v>
      </c>
      <c r="BK59" t="s">
        <v>1107</v>
      </c>
      <c r="BZ59" t="s">
        <v>372</v>
      </c>
      <c r="CA59" t="s">
        <v>1020</v>
      </c>
      <c r="CY59" t="s">
        <v>849</v>
      </c>
      <c r="CZ59" t="s">
        <v>1108</v>
      </c>
      <c r="DA59" t="s">
        <v>339</v>
      </c>
      <c r="EL59" t="s">
        <v>1109</v>
      </c>
    </row>
    <row r="60" spans="2:142" x14ac:dyDescent="0.3">
      <c r="B60" t="s">
        <v>1110</v>
      </c>
      <c r="C60" t="s">
        <v>1111</v>
      </c>
      <c r="E60" t="s">
        <v>805</v>
      </c>
      <c r="F60" t="s">
        <v>1112</v>
      </c>
      <c r="BC60" t="s">
        <v>1113</v>
      </c>
      <c r="BK60" t="s">
        <v>1114</v>
      </c>
      <c r="BZ60" t="s">
        <v>372</v>
      </c>
      <c r="CA60" t="s">
        <v>1026</v>
      </c>
      <c r="CY60" t="s">
        <v>849</v>
      </c>
      <c r="CZ60" t="s">
        <v>1115</v>
      </c>
      <c r="DA60" t="s">
        <v>1116</v>
      </c>
      <c r="EL60" t="s">
        <v>1117</v>
      </c>
    </row>
    <row r="61" spans="2:142" x14ac:dyDescent="0.3">
      <c r="B61" t="s">
        <v>1118</v>
      </c>
      <c r="C61" t="s">
        <v>1119</v>
      </c>
      <c r="E61" t="s">
        <v>805</v>
      </c>
      <c r="F61" t="s">
        <v>1120</v>
      </c>
      <c r="BC61" t="s">
        <v>1121</v>
      </c>
      <c r="BK61" t="s">
        <v>1122</v>
      </c>
      <c r="BZ61" t="s">
        <v>372</v>
      </c>
      <c r="CA61" t="s">
        <v>1031</v>
      </c>
      <c r="CY61" t="s">
        <v>849</v>
      </c>
      <c r="CZ61" t="s">
        <v>781</v>
      </c>
      <c r="DA61" t="s">
        <v>782</v>
      </c>
      <c r="EL61" t="s">
        <v>1123</v>
      </c>
    </row>
    <row r="62" spans="2:142" x14ac:dyDescent="0.3">
      <c r="B62" t="s">
        <v>1124</v>
      </c>
      <c r="C62" t="s">
        <v>699</v>
      </c>
      <c r="E62" t="s">
        <v>805</v>
      </c>
      <c r="F62" t="s">
        <v>1125</v>
      </c>
      <c r="BC62" t="s">
        <v>1126</v>
      </c>
      <c r="BK62" t="s">
        <v>1127</v>
      </c>
      <c r="BZ62" t="s">
        <v>372</v>
      </c>
      <c r="CA62" t="s">
        <v>1037</v>
      </c>
      <c r="CY62" t="s">
        <v>849</v>
      </c>
      <c r="CZ62" t="s">
        <v>545</v>
      </c>
      <c r="DA62" t="s">
        <v>546</v>
      </c>
      <c r="EL62" t="s">
        <v>1128</v>
      </c>
    </row>
    <row r="63" spans="2:142" x14ac:dyDescent="0.3">
      <c r="B63" t="s">
        <v>1129</v>
      </c>
      <c r="C63" t="s">
        <v>1130</v>
      </c>
      <c r="E63" t="s">
        <v>805</v>
      </c>
      <c r="F63" t="s">
        <v>1131</v>
      </c>
      <c r="BC63" t="s">
        <v>1126</v>
      </c>
      <c r="BK63" t="s">
        <v>1132</v>
      </c>
      <c r="BZ63" t="s">
        <v>372</v>
      </c>
      <c r="CA63" t="s">
        <v>1043</v>
      </c>
      <c r="CY63" t="s">
        <v>620</v>
      </c>
      <c r="CZ63" t="s">
        <v>1108</v>
      </c>
      <c r="DA63" t="s">
        <v>339</v>
      </c>
      <c r="EL63" t="s">
        <v>1133</v>
      </c>
    </row>
    <row r="64" spans="2:142" x14ac:dyDescent="0.3">
      <c r="B64" t="s">
        <v>1134</v>
      </c>
      <c r="C64" t="s">
        <v>918</v>
      </c>
      <c r="E64" t="s">
        <v>814</v>
      </c>
      <c r="F64" t="s">
        <v>1135</v>
      </c>
      <c r="BC64" t="s">
        <v>1136</v>
      </c>
      <c r="BK64" t="s">
        <v>1137</v>
      </c>
      <c r="BZ64" t="s">
        <v>372</v>
      </c>
      <c r="CA64" t="s">
        <v>1049</v>
      </c>
      <c r="CY64" t="s">
        <v>620</v>
      </c>
      <c r="CZ64" t="s">
        <v>1115</v>
      </c>
      <c r="DA64" t="s">
        <v>1116</v>
      </c>
      <c r="EL64" t="s">
        <v>1138</v>
      </c>
    </row>
    <row r="65" spans="2:142" x14ac:dyDescent="0.3">
      <c r="B65" t="s">
        <v>1139</v>
      </c>
      <c r="C65" t="s">
        <v>1140</v>
      </c>
      <c r="E65" t="s">
        <v>824</v>
      </c>
      <c r="F65" t="s">
        <v>1141</v>
      </c>
      <c r="BC65" t="s">
        <v>1142</v>
      </c>
      <c r="BK65" t="s">
        <v>1143</v>
      </c>
      <c r="BZ65" t="s">
        <v>372</v>
      </c>
      <c r="CA65" t="s">
        <v>1056</v>
      </c>
      <c r="CY65" t="s">
        <v>620</v>
      </c>
      <c r="CZ65" t="s">
        <v>781</v>
      </c>
      <c r="DA65" t="s">
        <v>782</v>
      </c>
      <c r="EL65" t="s">
        <v>1144</v>
      </c>
    </row>
    <row r="66" spans="2:142" x14ac:dyDescent="0.3">
      <c r="B66" t="s">
        <v>1145</v>
      </c>
      <c r="C66" t="s">
        <v>1146</v>
      </c>
      <c r="E66" t="s">
        <v>832</v>
      </c>
      <c r="F66" t="s">
        <v>1147</v>
      </c>
      <c r="BC66" t="s">
        <v>1148</v>
      </c>
      <c r="BK66" t="s">
        <v>1149</v>
      </c>
      <c r="BZ66" t="s">
        <v>372</v>
      </c>
      <c r="CA66" t="s">
        <v>1064</v>
      </c>
      <c r="CY66" t="s">
        <v>620</v>
      </c>
      <c r="CZ66" t="s">
        <v>545</v>
      </c>
      <c r="DA66" t="s">
        <v>546</v>
      </c>
      <c r="EL66" t="s">
        <v>1150</v>
      </c>
    </row>
    <row r="67" spans="2:142" x14ac:dyDescent="0.3">
      <c r="B67" t="s">
        <v>1151</v>
      </c>
      <c r="C67" t="s">
        <v>1152</v>
      </c>
      <c r="E67" t="s">
        <v>832</v>
      </c>
      <c r="F67" t="s">
        <v>1153</v>
      </c>
      <c r="BC67" t="s">
        <v>1154</v>
      </c>
      <c r="BK67" t="s">
        <v>1155</v>
      </c>
      <c r="BZ67" t="s">
        <v>372</v>
      </c>
      <c r="CA67" t="s">
        <v>1070</v>
      </c>
      <c r="CY67" t="s">
        <v>868</v>
      </c>
      <c r="CZ67" t="s">
        <v>1108</v>
      </c>
      <c r="DA67" t="s">
        <v>339</v>
      </c>
      <c r="EL67" t="s">
        <v>1156</v>
      </c>
    </row>
    <row r="68" spans="2:142" x14ac:dyDescent="0.3">
      <c r="B68" t="s">
        <v>1157</v>
      </c>
      <c r="C68" t="s">
        <v>1158</v>
      </c>
      <c r="E68" t="s">
        <v>832</v>
      </c>
      <c r="F68" t="s">
        <v>1159</v>
      </c>
      <c r="BC68" t="s">
        <v>1160</v>
      </c>
      <c r="BK68" t="s">
        <v>1161</v>
      </c>
      <c r="BZ68" t="s">
        <v>372</v>
      </c>
      <c r="CA68" t="s">
        <v>1076</v>
      </c>
      <c r="CY68" t="s">
        <v>868</v>
      </c>
      <c r="CZ68" t="s">
        <v>1115</v>
      </c>
      <c r="DA68" t="s">
        <v>1116</v>
      </c>
      <c r="EL68" t="s">
        <v>1162</v>
      </c>
    </row>
    <row r="69" spans="2:142" x14ac:dyDescent="0.3">
      <c r="B69" t="s">
        <v>1163</v>
      </c>
      <c r="C69" t="s">
        <v>1164</v>
      </c>
      <c r="E69" t="s">
        <v>832</v>
      </c>
      <c r="F69" t="s">
        <v>1165</v>
      </c>
      <c r="BC69" t="s">
        <v>1166</v>
      </c>
      <c r="BK69" t="s">
        <v>1167</v>
      </c>
      <c r="BZ69" t="s">
        <v>372</v>
      </c>
      <c r="CA69" t="s">
        <v>1082</v>
      </c>
      <c r="CY69" t="s">
        <v>868</v>
      </c>
      <c r="CZ69" t="s">
        <v>781</v>
      </c>
      <c r="DA69" t="s">
        <v>782</v>
      </c>
      <c r="EL69" t="s">
        <v>1168</v>
      </c>
    </row>
    <row r="70" spans="2:142" x14ac:dyDescent="0.3">
      <c r="B70" t="s">
        <v>1169</v>
      </c>
      <c r="C70" t="s">
        <v>1170</v>
      </c>
      <c r="E70" t="s">
        <v>832</v>
      </c>
      <c r="F70" t="s">
        <v>1171</v>
      </c>
      <c r="BC70" t="s">
        <v>1172</v>
      </c>
      <c r="BK70" t="s">
        <v>1173</v>
      </c>
      <c r="BZ70" t="s">
        <v>372</v>
      </c>
      <c r="CA70" t="s">
        <v>1088</v>
      </c>
      <c r="CY70" t="s">
        <v>868</v>
      </c>
      <c r="CZ70" t="s">
        <v>545</v>
      </c>
      <c r="DA70" t="s">
        <v>546</v>
      </c>
      <c r="EL70" t="s">
        <v>1174</v>
      </c>
    </row>
    <row r="71" spans="2:142" x14ac:dyDescent="0.3">
      <c r="B71" t="s">
        <v>1175</v>
      </c>
      <c r="C71" t="s">
        <v>1176</v>
      </c>
      <c r="E71" t="s">
        <v>832</v>
      </c>
      <c r="F71" t="s">
        <v>1177</v>
      </c>
      <c r="BC71" t="s">
        <v>1178</v>
      </c>
      <c r="BK71" t="s">
        <v>1179</v>
      </c>
      <c r="BZ71" t="s">
        <v>372</v>
      </c>
      <c r="CA71" t="s">
        <v>1094</v>
      </c>
      <c r="CY71" t="s">
        <v>878</v>
      </c>
      <c r="CZ71" t="s">
        <v>1051</v>
      </c>
      <c r="DA71" t="s">
        <v>496</v>
      </c>
      <c r="EL71" t="s">
        <v>1180</v>
      </c>
    </row>
    <row r="72" spans="2:142" x14ac:dyDescent="0.3">
      <c r="B72" t="s">
        <v>1181</v>
      </c>
      <c r="C72" t="s">
        <v>1182</v>
      </c>
      <c r="E72" t="s">
        <v>841</v>
      </c>
      <c r="F72" t="s">
        <v>1183</v>
      </c>
      <c r="BC72" t="s">
        <v>1184</v>
      </c>
      <c r="BK72" t="s">
        <v>1185</v>
      </c>
      <c r="BZ72" t="s">
        <v>372</v>
      </c>
      <c r="CA72" t="s">
        <v>1100</v>
      </c>
      <c r="CY72" t="s">
        <v>878</v>
      </c>
      <c r="CZ72" t="s">
        <v>1058</v>
      </c>
      <c r="DA72" t="s">
        <v>1059</v>
      </c>
      <c r="EL72" t="s">
        <v>1186</v>
      </c>
    </row>
    <row r="73" spans="2:142" x14ac:dyDescent="0.3">
      <c r="B73" t="s">
        <v>1187</v>
      </c>
      <c r="C73" t="s">
        <v>1188</v>
      </c>
      <c r="E73" t="s">
        <v>841</v>
      </c>
      <c r="F73" t="s">
        <v>1189</v>
      </c>
      <c r="BC73" t="s">
        <v>1190</v>
      </c>
      <c r="BK73" t="s">
        <v>1191</v>
      </c>
      <c r="BZ73" t="s">
        <v>372</v>
      </c>
      <c r="CA73" t="s">
        <v>1106</v>
      </c>
      <c r="CY73" t="s">
        <v>878</v>
      </c>
      <c r="CZ73" t="s">
        <v>547</v>
      </c>
      <c r="DA73" t="s">
        <v>546</v>
      </c>
      <c r="EL73" t="s">
        <v>1192</v>
      </c>
    </row>
    <row r="74" spans="2:142" x14ac:dyDescent="0.3">
      <c r="E74" t="s">
        <v>841</v>
      </c>
      <c r="F74" t="s">
        <v>1193</v>
      </c>
      <c r="BC74" t="s">
        <v>1194</v>
      </c>
      <c r="BK74" t="s">
        <v>1195</v>
      </c>
      <c r="BZ74" t="s">
        <v>372</v>
      </c>
      <c r="CA74" t="s">
        <v>1113</v>
      </c>
      <c r="CY74" t="s">
        <v>570</v>
      </c>
      <c r="CZ74" t="s">
        <v>1051</v>
      </c>
      <c r="DA74" t="s">
        <v>496</v>
      </c>
      <c r="EL74" t="s">
        <v>1196</v>
      </c>
    </row>
    <row r="75" spans="2:142" x14ac:dyDescent="0.3">
      <c r="E75" t="s">
        <v>841</v>
      </c>
      <c r="F75" t="s">
        <v>1197</v>
      </c>
      <c r="BC75" t="s">
        <v>1198</v>
      </c>
      <c r="BK75" t="s">
        <v>1199</v>
      </c>
      <c r="BZ75" t="s">
        <v>372</v>
      </c>
      <c r="CA75" t="s">
        <v>1121</v>
      </c>
      <c r="CY75" t="s">
        <v>570</v>
      </c>
      <c r="CZ75" t="s">
        <v>1058</v>
      </c>
      <c r="DA75" t="s">
        <v>1059</v>
      </c>
      <c r="EL75" t="s">
        <v>1200</v>
      </c>
    </row>
    <row r="76" spans="2:142" x14ac:dyDescent="0.3">
      <c r="E76" t="s">
        <v>851</v>
      </c>
      <c r="F76" t="s">
        <v>1201</v>
      </c>
      <c r="BC76" t="s">
        <v>1202</v>
      </c>
      <c r="BK76" t="s">
        <v>1203</v>
      </c>
      <c r="BZ76" t="s">
        <v>372</v>
      </c>
      <c r="CA76" t="s">
        <v>1126</v>
      </c>
      <c r="CY76" t="s">
        <v>570</v>
      </c>
      <c r="CZ76" t="s">
        <v>547</v>
      </c>
      <c r="DA76" t="s">
        <v>546</v>
      </c>
      <c r="EL76" t="s">
        <v>1204</v>
      </c>
    </row>
    <row r="77" spans="2:142" x14ac:dyDescent="0.3">
      <c r="E77" t="s">
        <v>851</v>
      </c>
      <c r="F77" t="s">
        <v>1205</v>
      </c>
      <c r="BC77" t="s">
        <v>1206</v>
      </c>
      <c r="BK77" t="s">
        <v>1207</v>
      </c>
      <c r="BZ77" t="s">
        <v>372</v>
      </c>
      <c r="CA77" t="s">
        <v>1126</v>
      </c>
      <c r="CY77" t="s">
        <v>892</v>
      </c>
      <c r="CZ77" t="s">
        <v>1051</v>
      </c>
      <c r="DA77" t="s">
        <v>496</v>
      </c>
      <c r="EL77" t="s">
        <v>1208</v>
      </c>
    </row>
    <row r="78" spans="2:142" x14ac:dyDescent="0.3">
      <c r="E78" t="s">
        <v>862</v>
      </c>
      <c r="F78" t="s">
        <v>1209</v>
      </c>
      <c r="BC78" t="s">
        <v>1210</v>
      </c>
      <c r="BK78" t="s">
        <v>1211</v>
      </c>
      <c r="BZ78" t="s">
        <v>372</v>
      </c>
      <c r="CA78" t="s">
        <v>1136</v>
      </c>
      <c r="CY78" t="s">
        <v>892</v>
      </c>
      <c r="CZ78" t="s">
        <v>1058</v>
      </c>
      <c r="DA78" t="s">
        <v>1059</v>
      </c>
      <c r="EL78" t="s">
        <v>1212</v>
      </c>
    </row>
    <row r="79" spans="2:142" x14ac:dyDescent="0.3">
      <c r="E79" t="s">
        <v>862</v>
      </c>
      <c r="F79" t="s">
        <v>1213</v>
      </c>
      <c r="BC79" t="s">
        <v>1214</v>
      </c>
      <c r="BK79" t="s">
        <v>1215</v>
      </c>
      <c r="BZ79" t="s">
        <v>372</v>
      </c>
      <c r="CA79" t="s">
        <v>1142</v>
      </c>
      <c r="CY79" t="s">
        <v>892</v>
      </c>
      <c r="CZ79" t="s">
        <v>547</v>
      </c>
      <c r="DA79" t="s">
        <v>546</v>
      </c>
      <c r="EL79" t="s">
        <v>1216</v>
      </c>
    </row>
    <row r="80" spans="2:142" x14ac:dyDescent="0.3">
      <c r="E80" t="s">
        <v>862</v>
      </c>
      <c r="F80" t="s">
        <v>1217</v>
      </c>
      <c r="BC80" t="s">
        <v>196</v>
      </c>
      <c r="BK80" t="s">
        <v>1218</v>
      </c>
      <c r="BZ80" t="s">
        <v>372</v>
      </c>
      <c r="CA80" t="s">
        <v>1148</v>
      </c>
      <c r="CY80" t="s">
        <v>900</v>
      </c>
      <c r="CZ80" t="s">
        <v>202</v>
      </c>
      <c r="DA80" t="s">
        <v>202</v>
      </c>
    </row>
    <row r="81" spans="5:105" x14ac:dyDescent="0.3">
      <c r="E81" t="s">
        <v>862</v>
      </c>
      <c r="F81" t="s">
        <v>1219</v>
      </c>
      <c r="BC81" t="s">
        <v>1220</v>
      </c>
      <c r="BK81" t="s">
        <v>1221</v>
      </c>
      <c r="BZ81" t="s">
        <v>372</v>
      </c>
      <c r="CA81" t="s">
        <v>1154</v>
      </c>
      <c r="CY81" t="s">
        <v>436</v>
      </c>
      <c r="CZ81" t="s">
        <v>202</v>
      </c>
      <c r="DA81" t="s">
        <v>202</v>
      </c>
    </row>
    <row r="82" spans="5:105" x14ac:dyDescent="0.3">
      <c r="E82" t="s">
        <v>862</v>
      </c>
      <c r="F82" t="s">
        <v>1222</v>
      </c>
      <c r="BC82" t="s">
        <v>1056</v>
      </c>
      <c r="BK82" t="s">
        <v>1223</v>
      </c>
      <c r="BZ82" t="s">
        <v>372</v>
      </c>
      <c r="CA82" t="s">
        <v>1160</v>
      </c>
      <c r="CY82" t="s">
        <v>915</v>
      </c>
      <c r="CZ82" t="s">
        <v>202</v>
      </c>
      <c r="DA82" t="s">
        <v>202</v>
      </c>
    </row>
    <row r="83" spans="5:105" x14ac:dyDescent="0.3">
      <c r="E83" t="s">
        <v>872</v>
      </c>
      <c r="F83" t="s">
        <v>1224</v>
      </c>
      <c r="BC83" t="s">
        <v>648</v>
      </c>
      <c r="BK83" t="s">
        <v>1225</v>
      </c>
      <c r="BZ83" t="s">
        <v>372</v>
      </c>
      <c r="CA83" t="s">
        <v>1166</v>
      </c>
      <c r="CY83" t="s">
        <v>923</v>
      </c>
      <c r="CZ83" t="s">
        <v>202</v>
      </c>
      <c r="DA83" t="s">
        <v>202</v>
      </c>
    </row>
    <row r="84" spans="5:105" x14ac:dyDescent="0.3">
      <c r="E84" t="s">
        <v>872</v>
      </c>
      <c r="F84" t="s">
        <v>1226</v>
      </c>
      <c r="BC84" t="s">
        <v>1227</v>
      </c>
      <c r="BK84" t="s">
        <v>1228</v>
      </c>
      <c r="BZ84" t="s">
        <v>372</v>
      </c>
      <c r="CA84" t="s">
        <v>1172</v>
      </c>
      <c r="CY84" t="s">
        <v>931</v>
      </c>
      <c r="CZ84" t="s">
        <v>202</v>
      </c>
      <c r="DA84" t="s">
        <v>202</v>
      </c>
    </row>
    <row r="85" spans="5:105" x14ac:dyDescent="0.3">
      <c r="E85" t="s">
        <v>872</v>
      </c>
      <c r="F85" t="s">
        <v>1229</v>
      </c>
      <c r="BC85" t="s">
        <v>1230</v>
      </c>
      <c r="BK85" t="s">
        <v>1231</v>
      </c>
      <c r="BZ85" t="s">
        <v>372</v>
      </c>
      <c r="CA85" t="s">
        <v>1178</v>
      </c>
      <c r="CY85" t="s">
        <v>939</v>
      </c>
      <c r="CZ85" t="s">
        <v>202</v>
      </c>
      <c r="DA85" t="s">
        <v>202</v>
      </c>
    </row>
    <row r="86" spans="5:105" x14ac:dyDescent="0.3">
      <c r="E86" t="s">
        <v>872</v>
      </c>
      <c r="F86" t="s">
        <v>1232</v>
      </c>
      <c r="BC86" t="s">
        <v>1233</v>
      </c>
      <c r="BK86" t="s">
        <v>1234</v>
      </c>
      <c r="BZ86" t="s">
        <v>372</v>
      </c>
      <c r="CA86" t="s">
        <v>1184</v>
      </c>
      <c r="CY86" t="s">
        <v>947</v>
      </c>
      <c r="CZ86" t="s">
        <v>202</v>
      </c>
      <c r="DA86" t="s">
        <v>202</v>
      </c>
    </row>
    <row r="87" spans="5:105" x14ac:dyDescent="0.3">
      <c r="E87" t="s">
        <v>872</v>
      </c>
      <c r="F87" t="s">
        <v>1235</v>
      </c>
      <c r="BC87" t="s">
        <v>1236</v>
      </c>
      <c r="BK87" t="s">
        <v>1237</v>
      </c>
      <c r="BZ87" t="s">
        <v>372</v>
      </c>
      <c r="CA87" t="s">
        <v>1190</v>
      </c>
      <c r="CY87" t="s">
        <v>955</v>
      </c>
      <c r="CZ87" t="s">
        <v>202</v>
      </c>
      <c r="DA87" t="s">
        <v>202</v>
      </c>
    </row>
    <row r="88" spans="5:105" x14ac:dyDescent="0.3">
      <c r="E88" t="s">
        <v>872</v>
      </c>
      <c r="F88" t="s">
        <v>1238</v>
      </c>
      <c r="BC88" t="s">
        <v>648</v>
      </c>
      <c r="BK88" t="s">
        <v>1239</v>
      </c>
      <c r="BZ88" t="s">
        <v>372</v>
      </c>
      <c r="CA88" t="s">
        <v>1194</v>
      </c>
      <c r="CY88" t="s">
        <v>963</v>
      </c>
      <c r="CZ88" t="s">
        <v>202</v>
      </c>
      <c r="DA88" t="s">
        <v>202</v>
      </c>
    </row>
    <row r="89" spans="5:105" x14ac:dyDescent="0.3">
      <c r="E89" t="s">
        <v>880</v>
      </c>
      <c r="F89" t="s">
        <v>1240</v>
      </c>
      <c r="BC89" t="s">
        <v>1241</v>
      </c>
      <c r="BK89" t="s">
        <v>1242</v>
      </c>
      <c r="BZ89" t="s">
        <v>372</v>
      </c>
      <c r="CA89" t="s">
        <v>1198</v>
      </c>
      <c r="CY89" t="s">
        <v>971</v>
      </c>
      <c r="CZ89" t="s">
        <v>202</v>
      </c>
      <c r="DA89" t="s">
        <v>202</v>
      </c>
    </row>
    <row r="90" spans="5:105" x14ac:dyDescent="0.3">
      <c r="E90" t="s">
        <v>880</v>
      </c>
      <c r="F90" t="s">
        <v>1243</v>
      </c>
      <c r="BC90" t="s">
        <v>1244</v>
      </c>
      <c r="BK90" t="s">
        <v>1245</v>
      </c>
      <c r="BZ90" t="s">
        <v>372</v>
      </c>
      <c r="CA90" t="s">
        <v>1202</v>
      </c>
      <c r="CY90" t="s">
        <v>979</v>
      </c>
      <c r="CZ90" t="s">
        <v>202</v>
      </c>
      <c r="DA90" t="s">
        <v>202</v>
      </c>
    </row>
    <row r="91" spans="5:105" x14ac:dyDescent="0.3">
      <c r="E91" t="s">
        <v>880</v>
      </c>
      <c r="F91" t="s">
        <v>1246</v>
      </c>
      <c r="BC91" t="s">
        <v>1244</v>
      </c>
      <c r="BK91" t="s">
        <v>1247</v>
      </c>
      <c r="BZ91" t="s">
        <v>372</v>
      </c>
      <c r="CA91" t="s">
        <v>1206</v>
      </c>
    </row>
    <row r="92" spans="5:105" x14ac:dyDescent="0.3">
      <c r="E92" t="s">
        <v>886</v>
      </c>
      <c r="F92" t="s">
        <v>1248</v>
      </c>
      <c r="BK92" t="s">
        <v>1249</v>
      </c>
      <c r="BZ92" t="s">
        <v>372</v>
      </c>
      <c r="CA92" t="s">
        <v>1210</v>
      </c>
    </row>
    <row r="93" spans="5:105" x14ac:dyDescent="0.3">
      <c r="E93" t="s">
        <v>886</v>
      </c>
      <c r="F93" t="s">
        <v>1250</v>
      </c>
      <c r="BK93" t="s">
        <v>1251</v>
      </c>
      <c r="BZ93" t="s">
        <v>372</v>
      </c>
      <c r="CA93" t="s">
        <v>1214</v>
      </c>
    </row>
    <row r="94" spans="5:105" x14ac:dyDescent="0.3">
      <c r="E94" t="s">
        <v>886</v>
      </c>
      <c r="F94" t="s">
        <v>1252</v>
      </c>
      <c r="BK94" t="s">
        <v>1253</v>
      </c>
      <c r="BZ94" t="s">
        <v>372</v>
      </c>
      <c r="CA94" t="s">
        <v>1230</v>
      </c>
    </row>
    <row r="95" spans="5:105" x14ac:dyDescent="0.3">
      <c r="E95" t="s">
        <v>886</v>
      </c>
      <c r="F95" t="s">
        <v>1254</v>
      </c>
      <c r="BK95" t="s">
        <v>1255</v>
      </c>
      <c r="BZ95" t="s">
        <v>403</v>
      </c>
      <c r="CA95" t="s">
        <v>1256</v>
      </c>
    </row>
    <row r="96" spans="5:105" x14ac:dyDescent="0.3">
      <c r="E96" t="s">
        <v>894</v>
      </c>
      <c r="F96" t="s">
        <v>1257</v>
      </c>
      <c r="BK96" t="s">
        <v>1258</v>
      </c>
      <c r="BZ96" t="s">
        <v>403</v>
      </c>
      <c r="CA96" t="s">
        <v>1259</v>
      </c>
    </row>
    <row r="97" spans="5:79" x14ac:dyDescent="0.3">
      <c r="E97" t="s">
        <v>894</v>
      </c>
      <c r="F97" t="s">
        <v>1260</v>
      </c>
      <c r="BK97" t="s">
        <v>1261</v>
      </c>
      <c r="BZ97" t="s">
        <v>403</v>
      </c>
      <c r="CA97" t="s">
        <v>1262</v>
      </c>
    </row>
    <row r="98" spans="5:79" x14ac:dyDescent="0.3">
      <c r="E98" t="s">
        <v>894</v>
      </c>
      <c r="F98" t="s">
        <v>1263</v>
      </c>
      <c r="BK98" t="s">
        <v>1264</v>
      </c>
      <c r="BZ98" t="s">
        <v>403</v>
      </c>
      <c r="CA98" t="s">
        <v>1265</v>
      </c>
    </row>
    <row r="99" spans="5:79" x14ac:dyDescent="0.3">
      <c r="E99" t="s">
        <v>894</v>
      </c>
      <c r="F99" t="s">
        <v>1266</v>
      </c>
      <c r="BK99" t="s">
        <v>1267</v>
      </c>
      <c r="BZ99" t="s">
        <v>403</v>
      </c>
      <c r="CA99" t="s">
        <v>1268</v>
      </c>
    </row>
    <row r="100" spans="5:79" x14ac:dyDescent="0.3">
      <c r="E100" t="s">
        <v>902</v>
      </c>
      <c r="F100" t="s">
        <v>1269</v>
      </c>
      <c r="BK100" t="s">
        <v>1270</v>
      </c>
      <c r="BZ100" t="s">
        <v>403</v>
      </c>
      <c r="CA100" t="s">
        <v>1244</v>
      </c>
    </row>
    <row r="101" spans="5:79" x14ac:dyDescent="0.3">
      <c r="E101" t="s">
        <v>902</v>
      </c>
      <c r="F101" t="s">
        <v>1271</v>
      </c>
      <c r="BK101" t="s">
        <v>1272</v>
      </c>
      <c r="BZ101" t="s">
        <v>403</v>
      </c>
      <c r="CA101" t="s">
        <v>1273</v>
      </c>
    </row>
    <row r="102" spans="5:79" x14ac:dyDescent="0.3">
      <c r="E102" t="s">
        <v>902</v>
      </c>
      <c r="F102" t="s">
        <v>1274</v>
      </c>
      <c r="BK102" t="s">
        <v>1275</v>
      </c>
      <c r="BZ102" t="s">
        <v>403</v>
      </c>
      <c r="CA102" t="s">
        <v>1268</v>
      </c>
    </row>
    <row r="103" spans="5:79" x14ac:dyDescent="0.3">
      <c r="E103" t="s">
        <v>902</v>
      </c>
      <c r="F103" t="s">
        <v>1276</v>
      </c>
      <c r="BK103" t="s">
        <v>1277</v>
      </c>
      <c r="BZ103" t="s">
        <v>403</v>
      </c>
      <c r="CA103" t="s">
        <v>1278</v>
      </c>
    </row>
    <row r="104" spans="5:79" x14ac:dyDescent="0.3">
      <c r="E104" t="s">
        <v>909</v>
      </c>
      <c r="F104" t="s">
        <v>1279</v>
      </c>
      <c r="BK104" t="s">
        <v>1280</v>
      </c>
      <c r="BZ104" t="s">
        <v>403</v>
      </c>
      <c r="CA104" t="s">
        <v>1281</v>
      </c>
    </row>
    <row r="105" spans="5:79" x14ac:dyDescent="0.3">
      <c r="E105" t="s">
        <v>909</v>
      </c>
      <c r="F105" t="s">
        <v>1282</v>
      </c>
      <c r="BK105" t="s">
        <v>1283</v>
      </c>
      <c r="BZ105" t="s">
        <v>403</v>
      </c>
      <c r="CA105" t="s">
        <v>1241</v>
      </c>
    </row>
    <row r="106" spans="5:79" x14ac:dyDescent="0.3">
      <c r="E106" t="s">
        <v>909</v>
      </c>
      <c r="F106" t="s">
        <v>1284</v>
      </c>
      <c r="BK106" t="s">
        <v>1285</v>
      </c>
      <c r="BZ106" t="s">
        <v>403</v>
      </c>
      <c r="CA106" t="s">
        <v>1286</v>
      </c>
    </row>
    <row r="107" spans="5:79" x14ac:dyDescent="0.3">
      <c r="E107" t="s">
        <v>909</v>
      </c>
      <c r="F107" t="s">
        <v>1287</v>
      </c>
      <c r="BK107" t="s">
        <v>1288</v>
      </c>
      <c r="BZ107" t="s">
        <v>403</v>
      </c>
      <c r="CA107" t="s">
        <v>1244</v>
      </c>
    </row>
    <row r="108" spans="5:79" x14ac:dyDescent="0.3">
      <c r="E108" t="s">
        <v>909</v>
      </c>
      <c r="F108" t="s">
        <v>1289</v>
      </c>
      <c r="BK108" t="s">
        <v>1290</v>
      </c>
      <c r="BZ108" t="s">
        <v>403</v>
      </c>
      <c r="CA108" t="s">
        <v>1273</v>
      </c>
    </row>
    <row r="109" spans="5:79" x14ac:dyDescent="0.3">
      <c r="E109" t="s">
        <v>917</v>
      </c>
      <c r="F109" t="s">
        <v>1291</v>
      </c>
      <c r="BK109" t="s">
        <v>1292</v>
      </c>
      <c r="BZ109" t="s">
        <v>403</v>
      </c>
      <c r="CA109" t="s">
        <v>1281</v>
      </c>
    </row>
    <row r="110" spans="5:79" x14ac:dyDescent="0.3">
      <c r="E110" t="s">
        <v>917</v>
      </c>
      <c r="F110" t="s">
        <v>1293</v>
      </c>
      <c r="BK110" t="s">
        <v>1294</v>
      </c>
      <c r="BZ110" t="s">
        <v>403</v>
      </c>
      <c r="CA110" t="s">
        <v>1295</v>
      </c>
    </row>
    <row r="111" spans="5:79" x14ac:dyDescent="0.3">
      <c r="E111" t="s">
        <v>917</v>
      </c>
      <c r="F111" t="s">
        <v>1296</v>
      </c>
      <c r="BK111" t="s">
        <v>1297</v>
      </c>
      <c r="BZ111" t="s">
        <v>403</v>
      </c>
      <c r="CA111" t="s">
        <v>1298</v>
      </c>
    </row>
    <row r="112" spans="5:79" x14ac:dyDescent="0.3">
      <c r="E112" t="s">
        <v>917</v>
      </c>
      <c r="F112" t="s">
        <v>1299</v>
      </c>
      <c r="BK112" t="s">
        <v>1300</v>
      </c>
      <c r="BZ112" t="s">
        <v>403</v>
      </c>
      <c r="CA112" t="s">
        <v>1301</v>
      </c>
    </row>
    <row r="113" spans="5:79" x14ac:dyDescent="0.3">
      <c r="E113" t="s">
        <v>925</v>
      </c>
      <c r="F113" t="s">
        <v>1302</v>
      </c>
      <c r="BK113" t="s">
        <v>1300</v>
      </c>
      <c r="BZ113" t="s">
        <v>372</v>
      </c>
      <c r="CA113" t="s">
        <v>1268</v>
      </c>
    </row>
    <row r="114" spans="5:79" x14ac:dyDescent="0.3">
      <c r="E114" t="s">
        <v>933</v>
      </c>
      <c r="F114" t="s">
        <v>1303</v>
      </c>
      <c r="BK114" t="s">
        <v>1304</v>
      </c>
      <c r="BZ114" t="s">
        <v>372</v>
      </c>
      <c r="CA114" t="s">
        <v>1305</v>
      </c>
    </row>
    <row r="115" spans="5:79" x14ac:dyDescent="0.3">
      <c r="E115" t="s">
        <v>933</v>
      </c>
      <c r="F115" t="s">
        <v>1306</v>
      </c>
      <c r="BK115" t="s">
        <v>1307</v>
      </c>
      <c r="BZ115" t="s">
        <v>372</v>
      </c>
      <c r="CA115" t="s">
        <v>1308</v>
      </c>
    </row>
    <row r="116" spans="5:79" x14ac:dyDescent="0.3">
      <c r="E116" t="s">
        <v>933</v>
      </c>
      <c r="F116" t="s">
        <v>1309</v>
      </c>
      <c r="BK116" t="s">
        <v>1310</v>
      </c>
      <c r="BZ116" t="s">
        <v>372</v>
      </c>
      <c r="CA116" t="s">
        <v>1311</v>
      </c>
    </row>
    <row r="117" spans="5:79" x14ac:dyDescent="0.3">
      <c r="E117" t="s">
        <v>933</v>
      </c>
      <c r="F117" t="s">
        <v>1312</v>
      </c>
      <c r="BK117" t="s">
        <v>1313</v>
      </c>
      <c r="BZ117" t="s">
        <v>372</v>
      </c>
      <c r="CA117" t="s">
        <v>1314</v>
      </c>
    </row>
    <row r="118" spans="5:79" x14ac:dyDescent="0.3">
      <c r="E118" t="s">
        <v>941</v>
      </c>
      <c r="F118" t="s">
        <v>1315</v>
      </c>
      <c r="BK118" t="s">
        <v>1316</v>
      </c>
      <c r="BZ118" t="s">
        <v>372</v>
      </c>
      <c r="CA118" t="s">
        <v>1317</v>
      </c>
    </row>
    <row r="119" spans="5:79" x14ac:dyDescent="0.3">
      <c r="E119" t="s">
        <v>941</v>
      </c>
      <c r="F119" t="s">
        <v>1318</v>
      </c>
      <c r="BK119" t="s">
        <v>1319</v>
      </c>
      <c r="BZ119" t="s">
        <v>403</v>
      </c>
      <c r="CA119" t="s">
        <v>1320</v>
      </c>
    </row>
    <row r="120" spans="5:79" x14ac:dyDescent="0.3">
      <c r="E120" t="s">
        <v>941</v>
      </c>
      <c r="F120" t="s">
        <v>1321</v>
      </c>
      <c r="BK120" t="s">
        <v>1322</v>
      </c>
      <c r="BZ120" t="s">
        <v>403</v>
      </c>
      <c r="CA120" t="s">
        <v>1244</v>
      </c>
    </row>
    <row r="121" spans="5:79" x14ac:dyDescent="0.3">
      <c r="E121" t="s">
        <v>941</v>
      </c>
      <c r="F121" t="s">
        <v>1323</v>
      </c>
      <c r="BK121" t="s">
        <v>1324</v>
      </c>
      <c r="BZ121" t="s">
        <v>429</v>
      </c>
      <c r="CA121" t="s">
        <v>321</v>
      </c>
    </row>
    <row r="122" spans="5:79" x14ac:dyDescent="0.3">
      <c r="E122" t="s">
        <v>941</v>
      </c>
      <c r="F122" t="s">
        <v>1325</v>
      </c>
      <c r="BK122" t="s">
        <v>1326</v>
      </c>
      <c r="BZ122" t="s">
        <v>429</v>
      </c>
      <c r="CA122" t="s">
        <v>377</v>
      </c>
    </row>
    <row r="123" spans="5:79" x14ac:dyDescent="0.3">
      <c r="E123" t="s">
        <v>941</v>
      </c>
      <c r="F123" t="s">
        <v>1327</v>
      </c>
      <c r="BK123" t="s">
        <v>1326</v>
      </c>
      <c r="BZ123" t="s">
        <v>429</v>
      </c>
      <c r="CA123" t="s">
        <v>434</v>
      </c>
    </row>
    <row r="124" spans="5:79" x14ac:dyDescent="0.3">
      <c r="E124" t="s">
        <v>949</v>
      </c>
      <c r="F124" t="s">
        <v>1328</v>
      </c>
      <c r="BK124" t="s">
        <v>1329</v>
      </c>
      <c r="BZ124" t="s">
        <v>429</v>
      </c>
      <c r="CA124" t="s">
        <v>434</v>
      </c>
    </row>
    <row r="125" spans="5:79" x14ac:dyDescent="0.3">
      <c r="E125" t="s">
        <v>957</v>
      </c>
      <c r="F125" t="s">
        <v>1330</v>
      </c>
      <c r="BK125" t="s">
        <v>1331</v>
      </c>
      <c r="BZ125" t="s">
        <v>429</v>
      </c>
      <c r="CA125" t="s">
        <v>531</v>
      </c>
    </row>
    <row r="126" spans="5:79" x14ac:dyDescent="0.3">
      <c r="E126" t="s">
        <v>957</v>
      </c>
      <c r="F126" t="s">
        <v>1332</v>
      </c>
      <c r="BK126" t="s">
        <v>1333</v>
      </c>
      <c r="BZ126" t="s">
        <v>429</v>
      </c>
      <c r="CA126" t="s">
        <v>531</v>
      </c>
    </row>
    <row r="127" spans="5:79" x14ac:dyDescent="0.3">
      <c r="E127" t="s">
        <v>957</v>
      </c>
      <c r="F127" t="s">
        <v>1334</v>
      </c>
      <c r="BK127" t="s">
        <v>1335</v>
      </c>
      <c r="BZ127" t="s">
        <v>429</v>
      </c>
      <c r="CA127" t="s">
        <v>603</v>
      </c>
    </row>
    <row r="128" spans="5:79" x14ac:dyDescent="0.3">
      <c r="E128" t="s">
        <v>957</v>
      </c>
      <c r="F128" t="s">
        <v>1336</v>
      </c>
      <c r="BK128" t="s">
        <v>1337</v>
      </c>
      <c r="BZ128" t="s">
        <v>429</v>
      </c>
      <c r="CA128" t="s">
        <v>638</v>
      </c>
    </row>
    <row r="129" spans="5:79" x14ac:dyDescent="0.3">
      <c r="E129" t="s">
        <v>957</v>
      </c>
      <c r="F129" t="s">
        <v>1338</v>
      </c>
      <c r="BK129" t="s">
        <v>1339</v>
      </c>
      <c r="BZ129" t="s">
        <v>429</v>
      </c>
      <c r="CA129" t="s">
        <v>638</v>
      </c>
    </row>
    <row r="130" spans="5:79" x14ac:dyDescent="0.3">
      <c r="E130" t="s">
        <v>965</v>
      </c>
      <c r="F130" t="s">
        <v>1340</v>
      </c>
      <c r="BK130" t="s">
        <v>1341</v>
      </c>
      <c r="BZ130" t="s">
        <v>429</v>
      </c>
      <c r="CA130" t="s">
        <v>696</v>
      </c>
    </row>
    <row r="131" spans="5:79" x14ac:dyDescent="0.3">
      <c r="E131" t="s">
        <v>965</v>
      </c>
      <c r="F131" t="s">
        <v>1342</v>
      </c>
      <c r="BK131" t="s">
        <v>1343</v>
      </c>
      <c r="BZ131" t="s">
        <v>429</v>
      </c>
      <c r="CA131" t="s">
        <v>696</v>
      </c>
    </row>
    <row r="132" spans="5:79" x14ac:dyDescent="0.3">
      <c r="E132" t="s">
        <v>981</v>
      </c>
      <c r="F132" t="s">
        <v>1344</v>
      </c>
      <c r="BK132" t="s">
        <v>1345</v>
      </c>
      <c r="BZ132" t="s">
        <v>429</v>
      </c>
      <c r="CA132" t="s">
        <v>737</v>
      </c>
    </row>
    <row r="133" spans="5:79" x14ac:dyDescent="0.3">
      <c r="E133" t="s">
        <v>981</v>
      </c>
      <c r="F133" t="s">
        <v>1346</v>
      </c>
      <c r="BK133" t="s">
        <v>1347</v>
      </c>
      <c r="BZ133" t="s">
        <v>429</v>
      </c>
      <c r="CA133" t="s">
        <v>760</v>
      </c>
    </row>
    <row r="134" spans="5:79" x14ac:dyDescent="0.3">
      <c r="E134" t="s">
        <v>981</v>
      </c>
      <c r="F134" t="s">
        <v>1348</v>
      </c>
      <c r="BK134" t="s">
        <v>1349</v>
      </c>
      <c r="BZ134" t="s">
        <v>429</v>
      </c>
      <c r="CA134" t="s">
        <v>776</v>
      </c>
    </row>
    <row r="135" spans="5:79" x14ac:dyDescent="0.3">
      <c r="E135" t="s">
        <v>987</v>
      </c>
      <c r="F135" t="s">
        <v>1350</v>
      </c>
      <c r="BK135" t="s">
        <v>1351</v>
      </c>
      <c r="BZ135" t="s">
        <v>429</v>
      </c>
      <c r="CA135" t="s">
        <v>791</v>
      </c>
    </row>
    <row r="136" spans="5:79" x14ac:dyDescent="0.3">
      <c r="E136" t="s">
        <v>993</v>
      </c>
      <c r="F136" t="s">
        <v>1352</v>
      </c>
      <c r="BK136" t="s">
        <v>1353</v>
      </c>
      <c r="BZ136" t="s">
        <v>429</v>
      </c>
      <c r="CA136" t="s">
        <v>800</v>
      </c>
    </row>
    <row r="137" spans="5:79" x14ac:dyDescent="0.3">
      <c r="E137" t="s">
        <v>999</v>
      </c>
      <c r="F137" t="s">
        <v>1354</v>
      </c>
      <c r="BK137" t="s">
        <v>1355</v>
      </c>
      <c r="BZ137" t="s">
        <v>429</v>
      </c>
      <c r="CA137" t="s">
        <v>809</v>
      </c>
    </row>
    <row r="138" spans="5:79" x14ac:dyDescent="0.3">
      <c r="E138" t="s">
        <v>999</v>
      </c>
      <c r="F138" t="s">
        <v>1356</v>
      </c>
      <c r="BK138" t="s">
        <v>1357</v>
      </c>
      <c r="BZ138" t="s">
        <v>429</v>
      </c>
      <c r="CA138" t="s">
        <v>820</v>
      </c>
    </row>
    <row r="139" spans="5:79" x14ac:dyDescent="0.3">
      <c r="E139" t="s">
        <v>999</v>
      </c>
      <c r="F139" t="s">
        <v>1358</v>
      </c>
      <c r="BK139" t="s">
        <v>1359</v>
      </c>
      <c r="BZ139" t="s">
        <v>429</v>
      </c>
      <c r="CA139" t="s">
        <v>828</v>
      </c>
    </row>
    <row r="140" spans="5:79" x14ac:dyDescent="0.3">
      <c r="E140" t="s">
        <v>1005</v>
      </c>
      <c r="F140" t="s">
        <v>1360</v>
      </c>
      <c r="BK140" t="s">
        <v>1361</v>
      </c>
      <c r="BZ140" t="s">
        <v>429</v>
      </c>
      <c r="CA140" t="s">
        <v>837</v>
      </c>
    </row>
    <row r="141" spans="5:79" x14ac:dyDescent="0.3">
      <c r="E141" t="s">
        <v>1005</v>
      </c>
      <c r="F141" t="s">
        <v>1362</v>
      </c>
      <c r="BK141" t="s">
        <v>1363</v>
      </c>
      <c r="BZ141" t="s">
        <v>429</v>
      </c>
      <c r="CA141" t="s">
        <v>846</v>
      </c>
    </row>
    <row r="142" spans="5:79" x14ac:dyDescent="0.3">
      <c r="E142" t="s">
        <v>1005</v>
      </c>
      <c r="F142" t="s">
        <v>1364</v>
      </c>
      <c r="BK142" t="s">
        <v>1365</v>
      </c>
      <c r="BZ142" t="s">
        <v>429</v>
      </c>
      <c r="CA142" t="s">
        <v>855</v>
      </c>
    </row>
    <row r="143" spans="5:79" x14ac:dyDescent="0.3">
      <c r="E143" t="s">
        <v>1011</v>
      </c>
      <c r="F143" t="s">
        <v>1366</v>
      </c>
      <c r="BK143" t="s">
        <v>204</v>
      </c>
      <c r="BZ143" t="s">
        <v>429</v>
      </c>
      <c r="CA143" t="s">
        <v>865</v>
      </c>
    </row>
    <row r="144" spans="5:79" x14ac:dyDescent="0.3">
      <c r="E144" t="s">
        <v>1011</v>
      </c>
      <c r="F144" t="s">
        <v>1367</v>
      </c>
      <c r="BK144" t="s">
        <v>204</v>
      </c>
      <c r="BZ144" t="s">
        <v>429</v>
      </c>
      <c r="CA144" t="s">
        <v>875</v>
      </c>
    </row>
    <row r="145" spans="5:79" x14ac:dyDescent="0.3">
      <c r="E145" t="s">
        <v>1011</v>
      </c>
      <c r="F145" t="s">
        <v>1368</v>
      </c>
      <c r="BK145" t="s">
        <v>1369</v>
      </c>
      <c r="BZ145" t="s">
        <v>429</v>
      </c>
      <c r="CA145" t="s">
        <v>883</v>
      </c>
    </row>
    <row r="146" spans="5:79" x14ac:dyDescent="0.3">
      <c r="E146" t="s">
        <v>1011</v>
      </c>
      <c r="F146" t="s">
        <v>1370</v>
      </c>
      <c r="BK146" t="s">
        <v>1371</v>
      </c>
      <c r="BZ146" t="s">
        <v>429</v>
      </c>
      <c r="CA146" t="s">
        <v>889</v>
      </c>
    </row>
    <row r="147" spans="5:79" x14ac:dyDescent="0.3">
      <c r="E147" t="s">
        <v>1017</v>
      </c>
      <c r="F147" t="s">
        <v>1372</v>
      </c>
      <c r="BK147" t="s">
        <v>1373</v>
      </c>
      <c r="BZ147" t="s">
        <v>429</v>
      </c>
      <c r="CA147" t="s">
        <v>897</v>
      </c>
    </row>
    <row r="148" spans="5:79" x14ac:dyDescent="0.3">
      <c r="E148" t="s">
        <v>1017</v>
      </c>
      <c r="F148" t="s">
        <v>1374</v>
      </c>
      <c r="BK148" t="s">
        <v>1375</v>
      </c>
      <c r="BZ148" t="s">
        <v>429</v>
      </c>
      <c r="CA148" t="s">
        <v>905</v>
      </c>
    </row>
    <row r="149" spans="5:79" x14ac:dyDescent="0.3">
      <c r="E149" t="s">
        <v>1017</v>
      </c>
      <c r="F149" t="s">
        <v>1376</v>
      </c>
      <c r="BK149" t="s">
        <v>1377</v>
      </c>
      <c r="BZ149" t="s">
        <v>429</v>
      </c>
      <c r="CA149" t="s">
        <v>912</v>
      </c>
    </row>
    <row r="150" spans="5:79" x14ac:dyDescent="0.3">
      <c r="E150" t="s">
        <v>1017</v>
      </c>
      <c r="F150" t="s">
        <v>1378</v>
      </c>
      <c r="BK150" t="s">
        <v>1379</v>
      </c>
      <c r="BZ150" t="s">
        <v>429</v>
      </c>
      <c r="CA150" t="s">
        <v>920</v>
      </c>
    </row>
    <row r="151" spans="5:79" x14ac:dyDescent="0.3">
      <c r="E151" t="s">
        <v>1023</v>
      </c>
      <c r="F151" t="s">
        <v>1380</v>
      </c>
      <c r="BK151" t="s">
        <v>1381</v>
      </c>
      <c r="BZ151" t="s">
        <v>429</v>
      </c>
      <c r="CA151" t="s">
        <v>928</v>
      </c>
    </row>
    <row r="152" spans="5:79" x14ac:dyDescent="0.3">
      <c r="E152" t="s">
        <v>1023</v>
      </c>
      <c r="F152" t="s">
        <v>1382</v>
      </c>
      <c r="BK152" t="s">
        <v>1383</v>
      </c>
      <c r="BZ152" t="s">
        <v>429</v>
      </c>
      <c r="CA152" t="s">
        <v>936</v>
      </c>
    </row>
    <row r="153" spans="5:79" x14ac:dyDescent="0.3">
      <c r="E153" t="s">
        <v>1023</v>
      </c>
      <c r="F153" t="s">
        <v>1384</v>
      </c>
      <c r="BK153" t="s">
        <v>1385</v>
      </c>
      <c r="BZ153" t="s">
        <v>429</v>
      </c>
      <c r="CA153" t="s">
        <v>944</v>
      </c>
    </row>
    <row r="154" spans="5:79" x14ac:dyDescent="0.3">
      <c r="E154" t="s">
        <v>1023</v>
      </c>
      <c r="F154" t="s">
        <v>1386</v>
      </c>
      <c r="BK154" t="s">
        <v>1387</v>
      </c>
      <c r="BZ154" t="s">
        <v>429</v>
      </c>
      <c r="CA154" t="s">
        <v>952</v>
      </c>
    </row>
    <row r="155" spans="5:79" x14ac:dyDescent="0.3">
      <c r="E155" t="s">
        <v>108</v>
      </c>
      <c r="F155" t="s">
        <v>1388</v>
      </c>
      <c r="BK155" t="s">
        <v>1389</v>
      </c>
      <c r="BZ155" t="s">
        <v>429</v>
      </c>
      <c r="CA155" t="s">
        <v>960</v>
      </c>
    </row>
    <row r="156" spans="5:79" x14ac:dyDescent="0.3">
      <c r="E156" t="s">
        <v>108</v>
      </c>
      <c r="F156" t="s">
        <v>1390</v>
      </c>
      <c r="BK156" t="s">
        <v>1391</v>
      </c>
      <c r="BZ156" t="s">
        <v>429</v>
      </c>
      <c r="CA156" t="s">
        <v>968</v>
      </c>
    </row>
    <row r="157" spans="5:79" x14ac:dyDescent="0.3">
      <c r="E157" t="s">
        <v>108</v>
      </c>
      <c r="F157" t="s">
        <v>1392</v>
      </c>
      <c r="BK157" t="s">
        <v>1393</v>
      </c>
      <c r="BZ157" t="s">
        <v>429</v>
      </c>
      <c r="CA157" t="s">
        <v>976</v>
      </c>
    </row>
    <row r="158" spans="5:79" x14ac:dyDescent="0.3">
      <c r="E158" t="s">
        <v>108</v>
      </c>
      <c r="F158" t="s">
        <v>1394</v>
      </c>
      <c r="BK158" t="s">
        <v>1395</v>
      </c>
      <c r="BZ158" t="s">
        <v>429</v>
      </c>
      <c r="CA158" t="s">
        <v>984</v>
      </c>
    </row>
    <row r="159" spans="5:79" x14ac:dyDescent="0.3">
      <c r="E159" t="s">
        <v>1034</v>
      </c>
      <c r="F159" t="s">
        <v>1396</v>
      </c>
      <c r="BK159" t="s">
        <v>1397</v>
      </c>
      <c r="BZ159" t="s">
        <v>429</v>
      </c>
      <c r="CA159" t="s">
        <v>990</v>
      </c>
    </row>
    <row r="160" spans="5:79" x14ac:dyDescent="0.3">
      <c r="E160" t="s">
        <v>1034</v>
      </c>
      <c r="F160" t="s">
        <v>1398</v>
      </c>
      <c r="BK160" t="s">
        <v>1399</v>
      </c>
      <c r="BZ160" t="s">
        <v>429</v>
      </c>
      <c r="CA160" t="s">
        <v>996</v>
      </c>
    </row>
    <row r="161" spans="5:79" x14ac:dyDescent="0.3">
      <c r="E161" t="s">
        <v>1034</v>
      </c>
      <c r="F161" t="s">
        <v>1400</v>
      </c>
      <c r="BK161" t="s">
        <v>1399</v>
      </c>
      <c r="BZ161" t="s">
        <v>429</v>
      </c>
      <c r="CA161" t="s">
        <v>1002</v>
      </c>
    </row>
    <row r="162" spans="5:79" x14ac:dyDescent="0.3">
      <c r="E162" t="s">
        <v>1034</v>
      </c>
      <c r="F162" t="s">
        <v>1401</v>
      </c>
      <c r="BK162" t="s">
        <v>1402</v>
      </c>
      <c r="BZ162" t="s">
        <v>429</v>
      </c>
      <c r="CA162" t="s">
        <v>1008</v>
      </c>
    </row>
    <row r="163" spans="5:79" x14ac:dyDescent="0.3">
      <c r="E163" t="s">
        <v>1034</v>
      </c>
      <c r="F163" t="s">
        <v>1403</v>
      </c>
      <c r="BK163" t="s">
        <v>1404</v>
      </c>
      <c r="BZ163" t="s">
        <v>429</v>
      </c>
      <c r="CA163" t="s">
        <v>1014</v>
      </c>
    </row>
    <row r="164" spans="5:79" x14ac:dyDescent="0.3">
      <c r="E164" t="s">
        <v>1034</v>
      </c>
      <c r="F164" t="s">
        <v>1405</v>
      </c>
      <c r="BK164" t="s">
        <v>1406</v>
      </c>
      <c r="BZ164" t="s">
        <v>429</v>
      </c>
      <c r="CA164" t="s">
        <v>1020</v>
      </c>
    </row>
    <row r="165" spans="5:79" x14ac:dyDescent="0.3">
      <c r="E165" t="s">
        <v>1040</v>
      </c>
      <c r="F165" t="s">
        <v>1407</v>
      </c>
      <c r="BK165" t="s">
        <v>1408</v>
      </c>
      <c r="BZ165" t="s">
        <v>429</v>
      </c>
      <c r="CA165" t="s">
        <v>1026</v>
      </c>
    </row>
    <row r="166" spans="5:79" x14ac:dyDescent="0.3">
      <c r="E166" t="s">
        <v>1040</v>
      </c>
      <c r="F166" t="s">
        <v>1409</v>
      </c>
      <c r="BK166" t="s">
        <v>1410</v>
      </c>
      <c r="BZ166" t="s">
        <v>429</v>
      </c>
      <c r="CA166" t="s">
        <v>1031</v>
      </c>
    </row>
    <row r="167" spans="5:79" x14ac:dyDescent="0.3">
      <c r="E167" t="s">
        <v>1040</v>
      </c>
      <c r="F167" t="s">
        <v>1411</v>
      </c>
      <c r="BK167" t="s">
        <v>1412</v>
      </c>
      <c r="BZ167" t="s">
        <v>429</v>
      </c>
      <c r="CA167" t="s">
        <v>1037</v>
      </c>
    </row>
    <row r="168" spans="5:79" x14ac:dyDescent="0.3">
      <c r="E168" t="s">
        <v>1040</v>
      </c>
      <c r="F168" t="s">
        <v>1413</v>
      </c>
      <c r="BK168" t="s">
        <v>1414</v>
      </c>
      <c r="BZ168" t="s">
        <v>429</v>
      </c>
      <c r="CA168" t="s">
        <v>1043</v>
      </c>
    </row>
    <row r="169" spans="5:79" x14ac:dyDescent="0.3">
      <c r="E169" t="s">
        <v>1046</v>
      </c>
      <c r="F169" t="s">
        <v>1415</v>
      </c>
      <c r="BK169" t="s">
        <v>1416</v>
      </c>
      <c r="BZ169" t="s">
        <v>429</v>
      </c>
      <c r="CA169" t="s">
        <v>1049</v>
      </c>
    </row>
    <row r="170" spans="5:79" x14ac:dyDescent="0.3">
      <c r="E170" t="s">
        <v>1046</v>
      </c>
      <c r="F170" t="s">
        <v>1417</v>
      </c>
      <c r="BK170" t="s">
        <v>1418</v>
      </c>
      <c r="BZ170" t="s">
        <v>429</v>
      </c>
      <c r="CA170" t="s">
        <v>1056</v>
      </c>
    </row>
    <row r="171" spans="5:79" x14ac:dyDescent="0.3">
      <c r="E171" t="s">
        <v>1046</v>
      </c>
      <c r="F171" t="s">
        <v>1419</v>
      </c>
      <c r="BK171" t="s">
        <v>1420</v>
      </c>
      <c r="BZ171" t="s">
        <v>429</v>
      </c>
      <c r="CA171" t="s">
        <v>1064</v>
      </c>
    </row>
    <row r="172" spans="5:79" x14ac:dyDescent="0.3">
      <c r="E172" t="s">
        <v>1046</v>
      </c>
      <c r="F172" t="s">
        <v>1421</v>
      </c>
      <c r="BK172" t="s">
        <v>1422</v>
      </c>
      <c r="BZ172" t="s">
        <v>429</v>
      </c>
      <c r="CA172" t="s">
        <v>1070</v>
      </c>
    </row>
    <row r="173" spans="5:79" x14ac:dyDescent="0.3">
      <c r="E173" t="s">
        <v>1053</v>
      </c>
      <c r="F173" t="s">
        <v>1423</v>
      </c>
      <c r="BK173" t="s">
        <v>1424</v>
      </c>
      <c r="BZ173" t="s">
        <v>429</v>
      </c>
      <c r="CA173" t="s">
        <v>1076</v>
      </c>
    </row>
    <row r="174" spans="5:79" x14ac:dyDescent="0.3">
      <c r="E174" t="s">
        <v>1053</v>
      </c>
      <c r="F174" t="s">
        <v>1425</v>
      </c>
      <c r="BK174" t="s">
        <v>1426</v>
      </c>
      <c r="BZ174" t="s">
        <v>429</v>
      </c>
      <c r="CA174" t="s">
        <v>1082</v>
      </c>
    </row>
    <row r="175" spans="5:79" x14ac:dyDescent="0.3">
      <c r="E175" t="s">
        <v>1053</v>
      </c>
      <c r="F175" t="s">
        <v>1427</v>
      </c>
      <c r="BK175" t="s">
        <v>1365</v>
      </c>
      <c r="BZ175" t="s">
        <v>429</v>
      </c>
      <c r="CA175" t="s">
        <v>1088</v>
      </c>
    </row>
    <row r="176" spans="5:79" x14ac:dyDescent="0.3">
      <c r="E176" t="s">
        <v>1053</v>
      </c>
      <c r="F176" t="s">
        <v>1428</v>
      </c>
      <c r="BK176" t="s">
        <v>1294</v>
      </c>
      <c r="BZ176" t="s">
        <v>429</v>
      </c>
      <c r="CA176" t="s">
        <v>1094</v>
      </c>
    </row>
    <row r="177" spans="5:79" x14ac:dyDescent="0.3">
      <c r="E177" t="s">
        <v>1053</v>
      </c>
      <c r="F177" t="s">
        <v>1429</v>
      </c>
      <c r="BK177" t="s">
        <v>1430</v>
      </c>
      <c r="BZ177" t="s">
        <v>429</v>
      </c>
      <c r="CA177" t="s">
        <v>1100</v>
      </c>
    </row>
    <row r="178" spans="5:79" x14ac:dyDescent="0.3">
      <c r="E178" t="s">
        <v>1061</v>
      </c>
      <c r="F178" t="s">
        <v>1431</v>
      </c>
      <c r="BK178" t="s">
        <v>1432</v>
      </c>
      <c r="BZ178" t="s">
        <v>429</v>
      </c>
      <c r="CA178" t="s">
        <v>1106</v>
      </c>
    </row>
    <row r="179" spans="5:79" x14ac:dyDescent="0.3">
      <c r="E179" t="s">
        <v>1061</v>
      </c>
      <c r="F179" t="s">
        <v>1433</v>
      </c>
      <c r="BK179" t="s">
        <v>1434</v>
      </c>
      <c r="BZ179" t="s">
        <v>429</v>
      </c>
      <c r="CA179" t="s">
        <v>1113</v>
      </c>
    </row>
    <row r="180" spans="5:79" x14ac:dyDescent="0.3">
      <c r="E180" t="s">
        <v>1061</v>
      </c>
      <c r="F180" t="s">
        <v>1435</v>
      </c>
      <c r="BK180" t="s">
        <v>1436</v>
      </c>
      <c r="BZ180" t="s">
        <v>429</v>
      </c>
      <c r="CA180" t="s">
        <v>1121</v>
      </c>
    </row>
    <row r="181" spans="5:79" x14ac:dyDescent="0.3">
      <c r="E181" t="s">
        <v>1061</v>
      </c>
      <c r="F181" t="s">
        <v>1437</v>
      </c>
      <c r="BK181" t="s">
        <v>1438</v>
      </c>
      <c r="BZ181" t="s">
        <v>429</v>
      </c>
      <c r="CA181" t="s">
        <v>1126</v>
      </c>
    </row>
    <row r="182" spans="5:79" x14ac:dyDescent="0.3">
      <c r="E182" t="s">
        <v>1061</v>
      </c>
      <c r="F182" t="s">
        <v>1439</v>
      </c>
      <c r="BK182" t="s">
        <v>1440</v>
      </c>
      <c r="BZ182" t="s">
        <v>429</v>
      </c>
      <c r="CA182" t="s">
        <v>1126</v>
      </c>
    </row>
    <row r="183" spans="5:79" x14ac:dyDescent="0.3">
      <c r="E183" t="s">
        <v>1061</v>
      </c>
      <c r="F183" t="s">
        <v>1441</v>
      </c>
      <c r="BK183" t="s">
        <v>1253</v>
      </c>
      <c r="BZ183" t="s">
        <v>429</v>
      </c>
      <c r="CA183" t="s">
        <v>1136</v>
      </c>
    </row>
    <row r="184" spans="5:79" x14ac:dyDescent="0.3">
      <c r="E184" t="s">
        <v>1067</v>
      </c>
      <c r="F184" t="s">
        <v>1442</v>
      </c>
      <c r="BZ184" t="s">
        <v>429</v>
      </c>
      <c r="CA184" t="s">
        <v>1142</v>
      </c>
    </row>
    <row r="185" spans="5:79" x14ac:dyDescent="0.3">
      <c r="E185" t="s">
        <v>1067</v>
      </c>
      <c r="F185" t="s">
        <v>1443</v>
      </c>
      <c r="BZ185" t="s">
        <v>429</v>
      </c>
      <c r="CA185" t="s">
        <v>1148</v>
      </c>
    </row>
    <row r="186" spans="5:79" x14ac:dyDescent="0.3">
      <c r="E186" t="s">
        <v>1073</v>
      </c>
      <c r="F186" t="s">
        <v>1444</v>
      </c>
      <c r="BZ186" t="s">
        <v>429</v>
      </c>
      <c r="CA186" t="s">
        <v>1154</v>
      </c>
    </row>
    <row r="187" spans="5:79" x14ac:dyDescent="0.3">
      <c r="E187" t="s">
        <v>1079</v>
      </c>
      <c r="F187" t="s">
        <v>1445</v>
      </c>
      <c r="BZ187" t="s">
        <v>429</v>
      </c>
      <c r="CA187" t="s">
        <v>1160</v>
      </c>
    </row>
    <row r="188" spans="5:79" x14ac:dyDescent="0.3">
      <c r="E188" t="s">
        <v>1079</v>
      </c>
      <c r="F188" t="s">
        <v>1446</v>
      </c>
      <c r="BZ188" t="s">
        <v>429</v>
      </c>
      <c r="CA188" t="s">
        <v>1166</v>
      </c>
    </row>
    <row r="189" spans="5:79" x14ac:dyDescent="0.3">
      <c r="E189" t="s">
        <v>1079</v>
      </c>
      <c r="F189" t="s">
        <v>1447</v>
      </c>
      <c r="BZ189" t="s">
        <v>429</v>
      </c>
      <c r="CA189" t="s">
        <v>1172</v>
      </c>
    </row>
    <row r="190" spans="5:79" x14ac:dyDescent="0.3">
      <c r="E190" t="s">
        <v>1079</v>
      </c>
      <c r="F190" t="s">
        <v>1448</v>
      </c>
      <c r="BZ190" t="s">
        <v>429</v>
      </c>
      <c r="CA190" t="s">
        <v>1178</v>
      </c>
    </row>
    <row r="191" spans="5:79" x14ac:dyDescent="0.3">
      <c r="E191" t="s">
        <v>1085</v>
      </c>
      <c r="F191" t="s">
        <v>1449</v>
      </c>
      <c r="BZ191" t="s">
        <v>429</v>
      </c>
      <c r="CA191" t="s">
        <v>1184</v>
      </c>
    </row>
    <row r="192" spans="5:79" x14ac:dyDescent="0.3">
      <c r="E192" t="s">
        <v>1085</v>
      </c>
      <c r="F192" t="s">
        <v>1450</v>
      </c>
      <c r="BZ192" t="s">
        <v>429</v>
      </c>
      <c r="CA192" t="s">
        <v>1190</v>
      </c>
    </row>
    <row r="193" spans="5:79" x14ac:dyDescent="0.3">
      <c r="E193" t="s">
        <v>1091</v>
      </c>
      <c r="F193" t="s">
        <v>1451</v>
      </c>
      <c r="BZ193" t="s">
        <v>429</v>
      </c>
      <c r="CA193" t="s">
        <v>1194</v>
      </c>
    </row>
    <row r="194" spans="5:79" x14ac:dyDescent="0.3">
      <c r="E194" t="s">
        <v>1091</v>
      </c>
      <c r="F194" t="s">
        <v>1452</v>
      </c>
      <c r="BZ194" t="s">
        <v>429</v>
      </c>
      <c r="CA194" t="s">
        <v>1198</v>
      </c>
    </row>
    <row r="195" spans="5:79" x14ac:dyDescent="0.3">
      <c r="E195" t="s">
        <v>1091</v>
      </c>
      <c r="F195" t="s">
        <v>1453</v>
      </c>
      <c r="BZ195" t="s">
        <v>429</v>
      </c>
      <c r="CA195" t="s">
        <v>1202</v>
      </c>
    </row>
    <row r="196" spans="5:79" x14ac:dyDescent="0.3">
      <c r="E196" t="s">
        <v>1091</v>
      </c>
      <c r="F196" t="s">
        <v>1454</v>
      </c>
      <c r="BZ196" t="s">
        <v>429</v>
      </c>
      <c r="CA196" t="s">
        <v>1206</v>
      </c>
    </row>
    <row r="197" spans="5:79" x14ac:dyDescent="0.3">
      <c r="E197" t="s">
        <v>1091</v>
      </c>
      <c r="F197" t="s">
        <v>1455</v>
      </c>
      <c r="BZ197" t="s">
        <v>429</v>
      </c>
      <c r="CA197" t="s">
        <v>1210</v>
      </c>
    </row>
    <row r="198" spans="5:79" x14ac:dyDescent="0.3">
      <c r="E198" t="s">
        <v>1091</v>
      </c>
      <c r="F198" t="s">
        <v>1456</v>
      </c>
      <c r="BZ198" t="s">
        <v>429</v>
      </c>
      <c r="CA198" t="s">
        <v>1214</v>
      </c>
    </row>
    <row r="199" spans="5:79" x14ac:dyDescent="0.3">
      <c r="E199" t="s">
        <v>1091</v>
      </c>
      <c r="F199" t="s">
        <v>1457</v>
      </c>
      <c r="BZ199" t="s">
        <v>315</v>
      </c>
      <c r="CA199" t="s">
        <v>321</v>
      </c>
    </row>
    <row r="200" spans="5:79" x14ac:dyDescent="0.3">
      <c r="E200" t="s">
        <v>1097</v>
      </c>
      <c r="F200" t="s">
        <v>1458</v>
      </c>
      <c r="BZ200" t="s">
        <v>315</v>
      </c>
      <c r="CA200" t="s">
        <v>377</v>
      </c>
    </row>
    <row r="201" spans="5:79" x14ac:dyDescent="0.3">
      <c r="E201" t="s">
        <v>1097</v>
      </c>
      <c r="F201" t="s">
        <v>1459</v>
      </c>
      <c r="BZ201" t="s">
        <v>315</v>
      </c>
      <c r="CA201" t="s">
        <v>434</v>
      </c>
    </row>
    <row r="202" spans="5:79" x14ac:dyDescent="0.3">
      <c r="E202" t="s">
        <v>1097</v>
      </c>
      <c r="F202" t="s">
        <v>1460</v>
      </c>
      <c r="BZ202" t="s">
        <v>315</v>
      </c>
      <c r="CA202" t="s">
        <v>434</v>
      </c>
    </row>
    <row r="203" spans="5:79" x14ac:dyDescent="0.3">
      <c r="E203" t="s">
        <v>1097</v>
      </c>
      <c r="F203" t="s">
        <v>1461</v>
      </c>
      <c r="BZ203" t="s">
        <v>315</v>
      </c>
      <c r="CA203" t="s">
        <v>531</v>
      </c>
    </row>
    <row r="204" spans="5:79" x14ac:dyDescent="0.3">
      <c r="E204" t="s">
        <v>1097</v>
      </c>
      <c r="F204" t="s">
        <v>1462</v>
      </c>
      <c r="BZ204" t="s">
        <v>315</v>
      </c>
      <c r="CA204" t="s">
        <v>531</v>
      </c>
    </row>
    <row r="205" spans="5:79" x14ac:dyDescent="0.3">
      <c r="E205" t="s">
        <v>1097</v>
      </c>
      <c r="F205" t="s">
        <v>1463</v>
      </c>
      <c r="BZ205" t="s">
        <v>315</v>
      </c>
      <c r="CA205" t="s">
        <v>603</v>
      </c>
    </row>
    <row r="206" spans="5:79" x14ac:dyDescent="0.3">
      <c r="E206" t="s">
        <v>1103</v>
      </c>
      <c r="F206" t="s">
        <v>1464</v>
      </c>
      <c r="BZ206" t="s">
        <v>315</v>
      </c>
      <c r="CA206" t="s">
        <v>638</v>
      </c>
    </row>
    <row r="207" spans="5:79" x14ac:dyDescent="0.3">
      <c r="E207" t="s">
        <v>1103</v>
      </c>
      <c r="F207" t="s">
        <v>1465</v>
      </c>
      <c r="BZ207" t="s">
        <v>315</v>
      </c>
      <c r="CA207" t="s">
        <v>696</v>
      </c>
    </row>
    <row r="208" spans="5:79" x14ac:dyDescent="0.3">
      <c r="E208" t="s">
        <v>1110</v>
      </c>
      <c r="F208" t="s">
        <v>1466</v>
      </c>
      <c r="BZ208" t="s">
        <v>315</v>
      </c>
      <c r="CA208" t="s">
        <v>737</v>
      </c>
    </row>
    <row r="209" spans="5:79" x14ac:dyDescent="0.3">
      <c r="E209" t="s">
        <v>1110</v>
      </c>
      <c r="F209" t="s">
        <v>1467</v>
      </c>
      <c r="BZ209" t="s">
        <v>315</v>
      </c>
      <c r="CA209" t="s">
        <v>760</v>
      </c>
    </row>
    <row r="210" spans="5:79" x14ac:dyDescent="0.3">
      <c r="E210" t="s">
        <v>1110</v>
      </c>
      <c r="F210" t="s">
        <v>1468</v>
      </c>
      <c r="BZ210" t="s">
        <v>315</v>
      </c>
      <c r="CA210" t="s">
        <v>776</v>
      </c>
    </row>
    <row r="211" spans="5:79" x14ac:dyDescent="0.3">
      <c r="E211" t="s">
        <v>814</v>
      </c>
      <c r="F211" t="s">
        <v>1469</v>
      </c>
      <c r="BZ211" t="s">
        <v>315</v>
      </c>
      <c r="CA211" t="s">
        <v>791</v>
      </c>
    </row>
    <row r="212" spans="5:79" x14ac:dyDescent="0.3">
      <c r="E212" t="s">
        <v>814</v>
      </c>
      <c r="F212" t="s">
        <v>1470</v>
      </c>
      <c r="BZ212" t="s">
        <v>315</v>
      </c>
      <c r="CA212" t="s">
        <v>800</v>
      </c>
    </row>
    <row r="213" spans="5:79" x14ac:dyDescent="0.3">
      <c r="E213" t="s">
        <v>1124</v>
      </c>
      <c r="F213" t="s">
        <v>1471</v>
      </c>
      <c r="BZ213" t="s">
        <v>315</v>
      </c>
      <c r="CA213" t="s">
        <v>809</v>
      </c>
    </row>
    <row r="214" spans="5:79" x14ac:dyDescent="0.3">
      <c r="E214" t="s">
        <v>1118</v>
      </c>
      <c r="F214" t="s">
        <v>1472</v>
      </c>
      <c r="BZ214" t="s">
        <v>315</v>
      </c>
      <c r="CA214" t="s">
        <v>820</v>
      </c>
    </row>
    <row r="215" spans="5:79" x14ac:dyDescent="0.3">
      <c r="E215" t="s">
        <v>841</v>
      </c>
      <c r="F215" t="s">
        <v>1473</v>
      </c>
      <c r="BZ215" t="s">
        <v>315</v>
      </c>
      <c r="CA215" t="s">
        <v>828</v>
      </c>
    </row>
    <row r="216" spans="5:79" x14ac:dyDescent="0.3">
      <c r="E216" t="s">
        <v>832</v>
      </c>
      <c r="F216" t="s">
        <v>1474</v>
      </c>
      <c r="BZ216" t="s">
        <v>315</v>
      </c>
      <c r="CA216" t="s">
        <v>837</v>
      </c>
    </row>
    <row r="217" spans="5:79" x14ac:dyDescent="0.3">
      <c r="E217" t="s">
        <v>1129</v>
      </c>
      <c r="F217" t="s">
        <v>1475</v>
      </c>
      <c r="BZ217" t="s">
        <v>315</v>
      </c>
      <c r="CA217" t="s">
        <v>846</v>
      </c>
    </row>
    <row r="218" spans="5:79" x14ac:dyDescent="0.3">
      <c r="E218" t="s">
        <v>957</v>
      </c>
      <c r="F218" t="s">
        <v>1476</v>
      </c>
      <c r="BZ218" t="s">
        <v>315</v>
      </c>
      <c r="CA218" t="s">
        <v>855</v>
      </c>
    </row>
    <row r="219" spans="5:79" x14ac:dyDescent="0.3">
      <c r="E219" t="s">
        <v>1079</v>
      </c>
      <c r="F219" t="s">
        <v>1477</v>
      </c>
      <c r="BZ219" t="s">
        <v>315</v>
      </c>
      <c r="CA219" t="s">
        <v>865</v>
      </c>
    </row>
    <row r="220" spans="5:79" x14ac:dyDescent="0.3">
      <c r="E220" t="s">
        <v>1139</v>
      </c>
      <c r="F220" t="s">
        <v>1478</v>
      </c>
      <c r="BZ220" t="s">
        <v>315</v>
      </c>
      <c r="CA220" t="s">
        <v>875</v>
      </c>
    </row>
    <row r="221" spans="5:79" x14ac:dyDescent="0.3">
      <c r="E221" t="s">
        <v>902</v>
      </c>
      <c r="F221" t="s">
        <v>1479</v>
      </c>
      <c r="BZ221" t="s">
        <v>315</v>
      </c>
      <c r="CA221" t="s">
        <v>883</v>
      </c>
    </row>
    <row r="222" spans="5:79" x14ac:dyDescent="0.3">
      <c r="E222" t="s">
        <v>1124</v>
      </c>
      <c r="F222" t="s">
        <v>1480</v>
      </c>
      <c r="BZ222" t="s">
        <v>315</v>
      </c>
      <c r="CA222" t="s">
        <v>889</v>
      </c>
    </row>
    <row r="223" spans="5:79" x14ac:dyDescent="0.3">
      <c r="E223" t="s">
        <v>795</v>
      </c>
      <c r="F223" t="s">
        <v>1081</v>
      </c>
      <c r="BZ223" t="s">
        <v>315</v>
      </c>
      <c r="CA223" t="s">
        <v>897</v>
      </c>
    </row>
    <row r="224" spans="5:79" x14ac:dyDescent="0.3">
      <c r="E224" t="s">
        <v>1017</v>
      </c>
      <c r="F224" t="s">
        <v>1481</v>
      </c>
      <c r="BZ224" t="s">
        <v>315</v>
      </c>
      <c r="CA224" t="s">
        <v>905</v>
      </c>
    </row>
    <row r="225" spans="5:79" x14ac:dyDescent="0.3">
      <c r="E225" t="s">
        <v>1134</v>
      </c>
      <c r="F225" t="s">
        <v>1482</v>
      </c>
      <c r="BZ225" t="s">
        <v>315</v>
      </c>
      <c r="CA225" t="s">
        <v>912</v>
      </c>
    </row>
    <row r="226" spans="5:79" x14ac:dyDescent="0.3">
      <c r="E226" t="s">
        <v>1134</v>
      </c>
      <c r="F226" t="s">
        <v>1483</v>
      </c>
      <c r="BZ226" t="s">
        <v>315</v>
      </c>
      <c r="CA226" t="s">
        <v>920</v>
      </c>
    </row>
    <row r="227" spans="5:79" x14ac:dyDescent="0.3">
      <c r="E227" t="s">
        <v>1134</v>
      </c>
      <c r="F227" t="s">
        <v>1484</v>
      </c>
      <c r="BZ227" t="s">
        <v>315</v>
      </c>
      <c r="CA227" t="s">
        <v>928</v>
      </c>
    </row>
    <row r="228" spans="5:79" x14ac:dyDescent="0.3">
      <c r="E228" t="s">
        <v>1134</v>
      </c>
      <c r="F228" t="s">
        <v>1485</v>
      </c>
      <c r="BZ228" t="s">
        <v>315</v>
      </c>
      <c r="CA228" t="s">
        <v>936</v>
      </c>
    </row>
    <row r="229" spans="5:79" x14ac:dyDescent="0.3">
      <c r="E229" t="s">
        <v>1145</v>
      </c>
      <c r="F229" t="s">
        <v>1486</v>
      </c>
      <c r="BZ229" t="s">
        <v>315</v>
      </c>
      <c r="CA229" t="s">
        <v>944</v>
      </c>
    </row>
    <row r="230" spans="5:79" x14ac:dyDescent="0.3">
      <c r="E230" t="s">
        <v>1151</v>
      </c>
      <c r="F230" t="s">
        <v>1487</v>
      </c>
      <c r="BZ230" t="s">
        <v>315</v>
      </c>
      <c r="CA230" t="s">
        <v>952</v>
      </c>
    </row>
    <row r="231" spans="5:79" x14ac:dyDescent="0.3">
      <c r="E231" t="s">
        <v>587</v>
      </c>
      <c r="F231" t="s">
        <v>1488</v>
      </c>
      <c r="BZ231" t="s">
        <v>315</v>
      </c>
      <c r="CA231" t="s">
        <v>960</v>
      </c>
    </row>
    <row r="232" spans="5:79" x14ac:dyDescent="0.3">
      <c r="E232" t="s">
        <v>1023</v>
      </c>
      <c r="F232" t="s">
        <v>1489</v>
      </c>
      <c r="BZ232" t="s">
        <v>315</v>
      </c>
      <c r="CA232" t="s">
        <v>968</v>
      </c>
    </row>
    <row r="233" spans="5:79" x14ac:dyDescent="0.3">
      <c r="E233" t="s">
        <v>1157</v>
      </c>
      <c r="F233" t="s">
        <v>1490</v>
      </c>
      <c r="BZ233" t="s">
        <v>315</v>
      </c>
      <c r="CA233" t="s">
        <v>976</v>
      </c>
    </row>
    <row r="234" spans="5:79" x14ac:dyDescent="0.3">
      <c r="E234" t="s">
        <v>462</v>
      </c>
      <c r="F234" t="s">
        <v>1491</v>
      </c>
      <c r="BZ234" t="s">
        <v>315</v>
      </c>
      <c r="CA234" t="s">
        <v>984</v>
      </c>
    </row>
    <row r="235" spans="5:79" x14ac:dyDescent="0.3">
      <c r="E235" t="s">
        <v>925</v>
      </c>
      <c r="F235" t="s">
        <v>1492</v>
      </c>
      <c r="BZ235" t="s">
        <v>315</v>
      </c>
      <c r="CA235" t="s">
        <v>990</v>
      </c>
    </row>
    <row r="236" spans="5:79" x14ac:dyDescent="0.3">
      <c r="E236" t="s">
        <v>814</v>
      </c>
      <c r="F236" t="s">
        <v>1493</v>
      </c>
      <c r="BZ236" t="s">
        <v>315</v>
      </c>
      <c r="CA236" t="s">
        <v>996</v>
      </c>
    </row>
    <row r="237" spans="5:79" x14ac:dyDescent="0.3">
      <c r="E237" t="s">
        <v>1157</v>
      </c>
      <c r="F237" t="s">
        <v>1494</v>
      </c>
      <c r="BZ237" t="s">
        <v>315</v>
      </c>
      <c r="CA237" t="s">
        <v>1002</v>
      </c>
    </row>
    <row r="238" spans="5:79" x14ac:dyDescent="0.3">
      <c r="E238" t="s">
        <v>925</v>
      </c>
      <c r="F238" t="s">
        <v>1492</v>
      </c>
      <c r="BZ238" t="s">
        <v>315</v>
      </c>
      <c r="CA238" t="s">
        <v>1008</v>
      </c>
    </row>
    <row r="239" spans="5:79" x14ac:dyDescent="0.3">
      <c r="E239" t="s">
        <v>1110</v>
      </c>
      <c r="F239" t="s">
        <v>1467</v>
      </c>
      <c r="BZ239" t="s">
        <v>315</v>
      </c>
      <c r="CA239" t="s">
        <v>1014</v>
      </c>
    </row>
    <row r="240" spans="5:79" x14ac:dyDescent="0.3">
      <c r="E240" t="s">
        <v>1040</v>
      </c>
      <c r="F240" t="s">
        <v>1495</v>
      </c>
      <c r="BZ240" t="s">
        <v>315</v>
      </c>
      <c r="CA240" t="s">
        <v>1020</v>
      </c>
    </row>
    <row r="241" spans="5:79" x14ac:dyDescent="0.3">
      <c r="E241" t="s">
        <v>1139</v>
      </c>
      <c r="F241" t="s">
        <v>1496</v>
      </c>
      <c r="BZ241" t="s">
        <v>315</v>
      </c>
      <c r="CA241" t="s">
        <v>1026</v>
      </c>
    </row>
    <row r="242" spans="5:79" x14ac:dyDescent="0.3">
      <c r="E242" t="s">
        <v>814</v>
      </c>
      <c r="F242" t="s">
        <v>1493</v>
      </c>
      <c r="BZ242" t="s">
        <v>315</v>
      </c>
      <c r="CA242" t="s">
        <v>1031</v>
      </c>
    </row>
    <row r="243" spans="5:79" x14ac:dyDescent="0.3">
      <c r="E243" t="s">
        <v>1110</v>
      </c>
      <c r="F243" t="s">
        <v>1497</v>
      </c>
      <c r="BZ243" t="s">
        <v>315</v>
      </c>
      <c r="CA243" t="s">
        <v>1037</v>
      </c>
    </row>
    <row r="244" spans="5:79" x14ac:dyDescent="0.3">
      <c r="E244" t="s">
        <v>659</v>
      </c>
      <c r="F244" t="s">
        <v>1498</v>
      </c>
      <c r="BZ244" t="s">
        <v>315</v>
      </c>
      <c r="CA244" t="s">
        <v>1043</v>
      </c>
    </row>
    <row r="245" spans="5:79" x14ac:dyDescent="0.3">
      <c r="E245" t="s">
        <v>862</v>
      </c>
      <c r="F245" t="s">
        <v>1499</v>
      </c>
      <c r="BZ245" t="s">
        <v>315</v>
      </c>
      <c r="CA245" t="s">
        <v>1049</v>
      </c>
    </row>
    <row r="246" spans="5:79" x14ac:dyDescent="0.3">
      <c r="E246" t="s">
        <v>1163</v>
      </c>
      <c r="F246" t="s">
        <v>1500</v>
      </c>
      <c r="BZ246" t="s">
        <v>315</v>
      </c>
      <c r="CA246" t="s">
        <v>1056</v>
      </c>
    </row>
    <row r="247" spans="5:79" x14ac:dyDescent="0.3">
      <c r="E247" t="s">
        <v>814</v>
      </c>
      <c r="F247" t="s">
        <v>1501</v>
      </c>
      <c r="BZ247" t="s">
        <v>315</v>
      </c>
      <c r="CA247" t="s">
        <v>1064</v>
      </c>
    </row>
    <row r="248" spans="5:79" x14ac:dyDescent="0.3">
      <c r="E248" t="s">
        <v>909</v>
      </c>
      <c r="F248" t="s">
        <v>1502</v>
      </c>
      <c r="BZ248" t="s">
        <v>315</v>
      </c>
      <c r="CA248" t="s">
        <v>1070</v>
      </c>
    </row>
    <row r="249" spans="5:79" x14ac:dyDescent="0.3">
      <c r="E249" t="s">
        <v>1169</v>
      </c>
      <c r="F249" t="s">
        <v>1503</v>
      </c>
      <c r="BZ249" t="s">
        <v>315</v>
      </c>
      <c r="CA249" t="s">
        <v>1076</v>
      </c>
    </row>
    <row r="250" spans="5:79" x14ac:dyDescent="0.3">
      <c r="E250" t="s">
        <v>1175</v>
      </c>
      <c r="F250" t="s">
        <v>1504</v>
      </c>
      <c r="BZ250" t="s">
        <v>315</v>
      </c>
      <c r="CA250" t="s">
        <v>1082</v>
      </c>
    </row>
    <row r="251" spans="5:79" x14ac:dyDescent="0.3">
      <c r="E251" t="s">
        <v>1181</v>
      </c>
      <c r="F251" t="s">
        <v>1505</v>
      </c>
      <c r="BZ251" t="s">
        <v>315</v>
      </c>
      <c r="CA251" t="s">
        <v>1088</v>
      </c>
    </row>
    <row r="252" spans="5:79" x14ac:dyDescent="0.3">
      <c r="E252" t="s">
        <v>1187</v>
      </c>
      <c r="F252" t="s">
        <v>1506</v>
      </c>
      <c r="BZ252" t="s">
        <v>315</v>
      </c>
      <c r="CA252" t="s">
        <v>1094</v>
      </c>
    </row>
    <row r="253" spans="5:79" x14ac:dyDescent="0.3">
      <c r="E253" t="s">
        <v>511</v>
      </c>
      <c r="F253" t="s">
        <v>1507</v>
      </c>
      <c r="BZ253" t="s">
        <v>315</v>
      </c>
      <c r="CA253" t="s">
        <v>1100</v>
      </c>
    </row>
    <row r="254" spans="5:79" x14ac:dyDescent="0.3">
      <c r="E254" t="s">
        <v>1508</v>
      </c>
      <c r="F254" t="s">
        <v>1509</v>
      </c>
      <c r="BZ254" t="s">
        <v>315</v>
      </c>
      <c r="CA254" t="s">
        <v>1106</v>
      </c>
    </row>
    <row r="255" spans="5:79" x14ac:dyDescent="0.3">
      <c r="E255" t="s">
        <v>1040</v>
      </c>
      <c r="F255" t="s">
        <v>1510</v>
      </c>
      <c r="BZ255" t="s">
        <v>315</v>
      </c>
      <c r="CA255" t="s">
        <v>1113</v>
      </c>
    </row>
    <row r="256" spans="5:79" x14ac:dyDescent="0.3">
      <c r="E256" t="s">
        <v>886</v>
      </c>
      <c r="F256" t="s">
        <v>1511</v>
      </c>
      <c r="BZ256" t="s">
        <v>315</v>
      </c>
      <c r="CA256" t="s">
        <v>1121</v>
      </c>
    </row>
    <row r="257" spans="5:79" x14ac:dyDescent="0.3">
      <c r="E257" t="s">
        <v>987</v>
      </c>
      <c r="F257" t="s">
        <v>1512</v>
      </c>
      <c r="BZ257" t="s">
        <v>315</v>
      </c>
      <c r="CA257" t="s">
        <v>1126</v>
      </c>
    </row>
    <row r="258" spans="5:79" x14ac:dyDescent="0.3">
      <c r="E258" t="s">
        <v>886</v>
      </c>
      <c r="F258" t="s">
        <v>1513</v>
      </c>
      <c r="BZ258" t="s">
        <v>315</v>
      </c>
      <c r="CA258" t="s">
        <v>1126</v>
      </c>
    </row>
    <row r="259" spans="5:79" x14ac:dyDescent="0.3">
      <c r="E259" t="s">
        <v>886</v>
      </c>
      <c r="F259" t="s">
        <v>1514</v>
      </c>
      <c r="BZ259" t="s">
        <v>315</v>
      </c>
      <c r="CA259" t="s">
        <v>1136</v>
      </c>
    </row>
    <row r="260" spans="5:79" x14ac:dyDescent="0.3">
      <c r="E260" t="s">
        <v>1134</v>
      </c>
      <c r="F260" t="s">
        <v>1515</v>
      </c>
      <c r="BZ260" t="s">
        <v>315</v>
      </c>
      <c r="CA260" t="s">
        <v>1142</v>
      </c>
    </row>
    <row r="261" spans="5:79" x14ac:dyDescent="0.3">
      <c r="E261" t="s">
        <v>1085</v>
      </c>
      <c r="F261" t="s">
        <v>1516</v>
      </c>
      <c r="BZ261" t="s">
        <v>315</v>
      </c>
      <c r="CA261" t="s">
        <v>1148</v>
      </c>
    </row>
    <row r="262" spans="5:79" x14ac:dyDescent="0.3">
      <c r="E262" t="s">
        <v>1005</v>
      </c>
      <c r="F262" t="s">
        <v>1517</v>
      </c>
      <c r="BZ262" t="s">
        <v>315</v>
      </c>
      <c r="CA262" t="s">
        <v>1154</v>
      </c>
    </row>
    <row r="263" spans="5:79" x14ac:dyDescent="0.3">
      <c r="E263" t="s">
        <v>841</v>
      </c>
      <c r="F263" t="s">
        <v>1518</v>
      </c>
      <c r="BZ263" t="s">
        <v>315</v>
      </c>
      <c r="CA263" t="s">
        <v>1160</v>
      </c>
    </row>
    <row r="264" spans="5:79" x14ac:dyDescent="0.3">
      <c r="E264" t="s">
        <v>902</v>
      </c>
      <c r="F264" t="s">
        <v>1519</v>
      </c>
      <c r="BZ264" t="s">
        <v>315</v>
      </c>
      <c r="CA264" t="s">
        <v>1166</v>
      </c>
    </row>
    <row r="265" spans="5:79" x14ac:dyDescent="0.3">
      <c r="E265" t="s">
        <v>1175</v>
      </c>
      <c r="F265" t="s">
        <v>1520</v>
      </c>
      <c r="BZ265" t="s">
        <v>315</v>
      </c>
      <c r="CA265" t="s">
        <v>1172</v>
      </c>
    </row>
    <row r="266" spans="5:79" x14ac:dyDescent="0.3">
      <c r="E266" t="s">
        <v>1124</v>
      </c>
      <c r="F266" t="s">
        <v>1521</v>
      </c>
      <c r="BZ266" t="s">
        <v>315</v>
      </c>
      <c r="CA266" t="s">
        <v>1178</v>
      </c>
    </row>
    <row r="267" spans="5:79" x14ac:dyDescent="0.3">
      <c r="E267" t="s">
        <v>686</v>
      </c>
      <c r="F267" t="s">
        <v>1522</v>
      </c>
      <c r="BZ267" t="s">
        <v>315</v>
      </c>
      <c r="CA267" t="s">
        <v>1184</v>
      </c>
    </row>
    <row r="268" spans="5:79" x14ac:dyDescent="0.3">
      <c r="E268" t="s">
        <v>941</v>
      </c>
      <c r="F268" t="s">
        <v>1523</v>
      </c>
      <c r="BZ268" t="s">
        <v>315</v>
      </c>
      <c r="CA268" t="s">
        <v>1190</v>
      </c>
    </row>
    <row r="269" spans="5:79" x14ac:dyDescent="0.3">
      <c r="E269" t="s">
        <v>957</v>
      </c>
      <c r="F269" t="s">
        <v>1524</v>
      </c>
      <c r="BZ269" t="s">
        <v>315</v>
      </c>
      <c r="CA269" t="s">
        <v>1194</v>
      </c>
    </row>
    <row r="270" spans="5:79" x14ac:dyDescent="0.3">
      <c r="E270" t="s">
        <v>909</v>
      </c>
      <c r="F270" t="s">
        <v>1525</v>
      </c>
      <c r="BZ270" t="s">
        <v>315</v>
      </c>
      <c r="CA270" t="s">
        <v>1198</v>
      </c>
    </row>
    <row r="271" spans="5:79" x14ac:dyDescent="0.3">
      <c r="BZ271" t="s">
        <v>315</v>
      </c>
      <c r="CA271" t="s">
        <v>1202</v>
      </c>
    </row>
    <row r="272" spans="5:79" x14ac:dyDescent="0.3">
      <c r="BZ272" t="s">
        <v>315</v>
      </c>
      <c r="CA272" t="s">
        <v>1206</v>
      </c>
    </row>
    <row r="273" spans="78:79" x14ac:dyDescent="0.3">
      <c r="BZ273" t="s">
        <v>315</v>
      </c>
      <c r="CA273" t="s">
        <v>1210</v>
      </c>
    </row>
    <row r="274" spans="78:79" x14ac:dyDescent="0.3">
      <c r="BZ274" t="s">
        <v>315</v>
      </c>
      <c r="CA274" t="s">
        <v>1214</v>
      </c>
    </row>
    <row r="275" spans="78:79" x14ac:dyDescent="0.3">
      <c r="BZ275" t="s">
        <v>315</v>
      </c>
      <c r="CA275" t="s">
        <v>196</v>
      </c>
    </row>
    <row r="276" spans="78:79" x14ac:dyDescent="0.3">
      <c r="BZ276" t="s">
        <v>315</v>
      </c>
      <c r="CA276" t="s">
        <v>1230</v>
      </c>
    </row>
    <row r="277" spans="78:79" x14ac:dyDescent="0.3">
      <c r="BZ277" t="s">
        <v>315</v>
      </c>
      <c r="CA277" t="s">
        <v>1233</v>
      </c>
    </row>
    <row r="278" spans="78:79" x14ac:dyDescent="0.3">
      <c r="BZ278" t="s">
        <v>315</v>
      </c>
      <c r="CA278" t="s">
        <v>1256</v>
      </c>
    </row>
    <row r="279" spans="78:79" x14ac:dyDescent="0.3">
      <c r="BZ279" t="s">
        <v>315</v>
      </c>
      <c r="CA279" t="s">
        <v>1259</v>
      </c>
    </row>
    <row r="280" spans="78:79" x14ac:dyDescent="0.3">
      <c r="BZ280" t="s">
        <v>315</v>
      </c>
      <c r="CA280" t="s">
        <v>1262</v>
      </c>
    </row>
    <row r="281" spans="78:79" x14ac:dyDescent="0.3">
      <c r="BZ281" t="s">
        <v>315</v>
      </c>
      <c r="CA281" t="s">
        <v>1265</v>
      </c>
    </row>
    <row r="282" spans="78:79" x14ac:dyDescent="0.3">
      <c r="BZ282" t="s">
        <v>315</v>
      </c>
      <c r="CA282" t="s">
        <v>1236</v>
      </c>
    </row>
    <row r="283" spans="78:79" x14ac:dyDescent="0.3">
      <c r="BZ283" t="s">
        <v>315</v>
      </c>
      <c r="CA283" t="s">
        <v>648</v>
      </c>
    </row>
    <row r="284" spans="78:79" x14ac:dyDescent="0.3">
      <c r="BZ284" t="s">
        <v>315</v>
      </c>
      <c r="CA284" t="s">
        <v>1241</v>
      </c>
    </row>
    <row r="285" spans="78:79" x14ac:dyDescent="0.3">
      <c r="BZ285" t="s">
        <v>315</v>
      </c>
      <c r="CA285" t="s">
        <v>1268</v>
      </c>
    </row>
    <row r="286" spans="78:79" x14ac:dyDescent="0.3">
      <c r="BZ286" t="s">
        <v>315</v>
      </c>
      <c r="CA286" t="s">
        <v>1244</v>
      </c>
    </row>
    <row r="287" spans="78:79" x14ac:dyDescent="0.3">
      <c r="BZ287" t="s">
        <v>315</v>
      </c>
      <c r="CA287" t="s">
        <v>1273</v>
      </c>
    </row>
    <row r="288" spans="78:79" x14ac:dyDescent="0.3">
      <c r="BZ288" t="s">
        <v>315</v>
      </c>
      <c r="CA288" t="s">
        <v>1268</v>
      </c>
    </row>
    <row r="289" spans="78:79" x14ac:dyDescent="0.3">
      <c r="BZ289" t="s">
        <v>315</v>
      </c>
      <c r="CA289" t="s">
        <v>1278</v>
      </c>
    </row>
    <row r="290" spans="78:79" x14ac:dyDescent="0.3">
      <c r="BZ290" t="s">
        <v>315</v>
      </c>
      <c r="CA290" t="s">
        <v>1281</v>
      </c>
    </row>
    <row r="291" spans="78:79" x14ac:dyDescent="0.3">
      <c r="BZ291" t="s">
        <v>315</v>
      </c>
      <c r="CA291" t="s">
        <v>1241</v>
      </c>
    </row>
    <row r="292" spans="78:79" x14ac:dyDescent="0.3">
      <c r="BZ292" t="s">
        <v>315</v>
      </c>
      <c r="CA292" t="s">
        <v>1286</v>
      </c>
    </row>
    <row r="293" spans="78:79" x14ac:dyDescent="0.3">
      <c r="BZ293" t="s">
        <v>315</v>
      </c>
      <c r="CA293" t="s">
        <v>1286</v>
      </c>
    </row>
    <row r="294" spans="78:79" x14ac:dyDescent="0.3">
      <c r="BZ294" t="s">
        <v>315</v>
      </c>
      <c r="CA294" t="s">
        <v>1241</v>
      </c>
    </row>
    <row r="295" spans="78:79" x14ac:dyDescent="0.3">
      <c r="BZ295" t="s">
        <v>315</v>
      </c>
      <c r="CA295" t="s">
        <v>1244</v>
      </c>
    </row>
    <row r="296" spans="78:79" x14ac:dyDescent="0.3">
      <c r="BZ296" t="s">
        <v>315</v>
      </c>
      <c r="CA296" t="s">
        <v>1273</v>
      </c>
    </row>
    <row r="297" spans="78:79" x14ac:dyDescent="0.3">
      <c r="BZ297" t="s">
        <v>315</v>
      </c>
      <c r="CA297" t="s">
        <v>1281</v>
      </c>
    </row>
    <row r="298" spans="78:79" x14ac:dyDescent="0.3">
      <c r="BZ298" t="s">
        <v>315</v>
      </c>
      <c r="CA298" t="s">
        <v>1295</v>
      </c>
    </row>
    <row r="299" spans="78:79" x14ac:dyDescent="0.3">
      <c r="BZ299" t="s">
        <v>315</v>
      </c>
      <c r="CA299" t="s">
        <v>1298</v>
      </c>
    </row>
    <row r="300" spans="78:79" x14ac:dyDescent="0.3">
      <c r="BZ300" t="s">
        <v>315</v>
      </c>
      <c r="CA300" t="s">
        <v>1301</v>
      </c>
    </row>
    <row r="301" spans="78:79" x14ac:dyDescent="0.3">
      <c r="BZ301" t="s">
        <v>315</v>
      </c>
      <c r="CA301" t="s">
        <v>1268</v>
      </c>
    </row>
    <row r="302" spans="78:79" x14ac:dyDescent="0.3">
      <c r="BZ302" t="s">
        <v>315</v>
      </c>
      <c r="CA302" t="s">
        <v>1305</v>
      </c>
    </row>
    <row r="303" spans="78:79" x14ac:dyDescent="0.3">
      <c r="BZ303" t="s">
        <v>315</v>
      </c>
      <c r="CA303" t="s">
        <v>1308</v>
      </c>
    </row>
    <row r="304" spans="78:79" x14ac:dyDescent="0.3">
      <c r="BZ304" t="s">
        <v>315</v>
      </c>
      <c r="CA304" t="s">
        <v>1311</v>
      </c>
    </row>
    <row r="305" spans="78:79" x14ac:dyDescent="0.3">
      <c r="BZ305" t="s">
        <v>315</v>
      </c>
      <c r="CA305" t="s">
        <v>1314</v>
      </c>
    </row>
    <row r="306" spans="78:79" x14ac:dyDescent="0.3">
      <c r="BZ306" t="s">
        <v>315</v>
      </c>
      <c r="CA306" t="s">
        <v>1317</v>
      </c>
    </row>
    <row r="307" spans="78:79" x14ac:dyDescent="0.3">
      <c r="BZ307" t="s">
        <v>315</v>
      </c>
      <c r="CA307" t="s">
        <v>1320</v>
      </c>
    </row>
    <row r="308" spans="78:79" x14ac:dyDescent="0.3">
      <c r="BZ308" t="s">
        <v>315</v>
      </c>
      <c r="CA308" t="s">
        <v>1244</v>
      </c>
    </row>
    <row r="309" spans="78:79" x14ac:dyDescent="0.3">
      <c r="BZ309" t="s">
        <v>315</v>
      </c>
      <c r="CA309" t="s">
        <v>1301</v>
      </c>
    </row>
    <row r="310" spans="78:79" x14ac:dyDescent="0.3">
      <c r="BZ310" t="s">
        <v>818</v>
      </c>
      <c r="CA310" t="s">
        <v>1526</v>
      </c>
    </row>
    <row r="311" spans="78:79" x14ac:dyDescent="0.3">
      <c r="BZ311" t="s">
        <v>477</v>
      </c>
      <c r="CA311" t="s">
        <v>196</v>
      </c>
    </row>
    <row r="312" spans="78:79" x14ac:dyDescent="0.3">
      <c r="BZ312" t="s">
        <v>525</v>
      </c>
      <c r="CA312" t="s">
        <v>196</v>
      </c>
    </row>
    <row r="313" spans="78:79" x14ac:dyDescent="0.3">
      <c r="BZ313" t="s">
        <v>563</v>
      </c>
      <c r="CA313" t="s">
        <v>196</v>
      </c>
    </row>
    <row r="314" spans="78:79" x14ac:dyDescent="0.3">
      <c r="BZ314" t="s">
        <v>598</v>
      </c>
      <c r="CA314" t="s">
        <v>196</v>
      </c>
    </row>
    <row r="315" spans="78:79" x14ac:dyDescent="0.3">
      <c r="BZ315" t="s">
        <v>634</v>
      </c>
      <c r="CA315" t="s">
        <v>196</v>
      </c>
    </row>
  </sheetData>
  <mergeCells count="6">
    <mergeCell ref="DS1:DS37"/>
    <mergeCell ref="A1:A37"/>
    <mergeCell ref="Z1:Z37"/>
    <mergeCell ref="AP1:AP37"/>
    <mergeCell ref="CN1:CN37"/>
    <mergeCell ref="DP1:DP37"/>
  </mergeCells>
  <pageMargins left="0.7" right="0.7" top="0.75" bottom="0.75" header="0.3" footer="0.3"/>
  <pageSetup orientation="portrait"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5F63B8B6F36F4A8A4703143684BD9E" ma:contentTypeVersion="12" ma:contentTypeDescription="Create a new document." ma:contentTypeScope="" ma:versionID="f489d5a7e645c24d03260826d23ba202">
  <xsd:schema xmlns:xsd="http://www.w3.org/2001/XMLSchema" xmlns:xs="http://www.w3.org/2001/XMLSchema" xmlns:p="http://schemas.microsoft.com/office/2006/metadata/properties" xmlns:ns2="531d170b-6abc-468c-b6b1-0bbe5808db33" xmlns:ns3="e6ac4594-bf39-4cc5-980a-3f4cad65304c" targetNamespace="http://schemas.microsoft.com/office/2006/metadata/properties" ma:root="true" ma:fieldsID="e52709efb76fc19bf64ec56a5bcd1da4" ns2:_="" ns3:_="">
    <xsd:import namespace="531d170b-6abc-468c-b6b1-0bbe5808db33"/>
    <xsd:import namespace="e6ac4594-bf39-4cc5-980a-3f4cad65304c"/>
    <xsd:element name="properties">
      <xsd:complexType>
        <xsd:sequence>
          <xsd:element name="documentManagement">
            <xsd:complexType>
              <xsd:all>
                <xsd:element ref="ns2:MediaServiceMetadata" minOccurs="0"/>
                <xsd:element ref="ns2:MediaServiceFastMetadata" minOccurs="0"/>
                <xsd:element ref="ns3:TaxCatchAll" minOccurs="0"/>
                <xsd:element ref="ns2:TypeofContent"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d170b-6abc-468c-b6b1-0bbe5808d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ypeofContent" ma:index="11" nillable="true" ma:displayName="Type of Content" ma:format="Dropdown" ma:internalName="TypeofContent">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ac4594-bf39-4cc5-980a-3f4cad65304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1d7250d-0fc1-41fd-a261-9b8c3431b038}" ma:internalName="TaxCatchAll" ma:showField="CatchAllData" ma:web="e6ac4594-bf39-4cc5-980a-3f4cad65304c">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6ac4594-bf39-4cc5-980a-3f4cad65304c">
      <UserInfo>
        <DisplayName>Gonzalo Prinzi</DisplayName>
        <AccountId>19</AccountId>
        <AccountType/>
      </UserInfo>
    </SharedWithUsers>
    <TaxCatchAll xmlns="e6ac4594-bf39-4cc5-980a-3f4cad65304c" xsi:nil="true"/>
    <TypeofContent xmlns="531d170b-6abc-468c-b6b1-0bbe5808db33" xsi:nil="true"/>
  </documentManagement>
</p:properties>
</file>

<file path=customXml/item4.xml>��< ? x m l   v e r s i o n = " 1 . 0 "   e n c o d i n g = " u t f - 1 6 " ? > < D a t a M a s h u p   s q m i d = " 3 2 f 9 5 1 3 8 - 2 8 8 4 - 4 3 7 a - 8 d 6 0 - e b 8 b 7 6 7 c 8 8 c 1 "   x m l n s = " h t t p : / / s c h e m a s . m i c r o s o f t . c o m / D a t a M a s h u p " > A A A A A A o Q A A B Q S w M E F A A C A A g A l m 3 U V o u g g I 6 m A A A A 9 g A A A B I A H A B D b 2 5 m a W c v U G F j a 2 F n Z S 5 4 b W w g o h g A K K A U A A A A A A A A A A A A A A A A A A A A A A A A A A A A h Y 9 N D o I w G E S v Q r q n P 0 i M I R 8 l 0 Y U b S U x M j N u m V G i E Y m i x 3 M 2 F R / I K Y h R 1 5 3 L e v M X M / X q D b G j q 4 K I 6 q 1 u T I o Y p C p S R b a F N m a L e H c M F y j h s h T y J U g W j b G w y 2 C J F l X P n h B D v P f Y z 3 H Y l i S h l 5 J B v d r J S j U A f W f + X Q 2 2 s E 0 Y q x G H / G s M j z N g c x z T G F M g E I d f m K 0 T j 3 m f 7 A 2 H V 1 6 7 v F F c m X C + B T B H I + w N / A F B L A w Q U A A I A C A C W b d R 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m 3 U V g 0 P S V I C D Q A A 1 Y E A A B M A H A B G b 3 J t d W x h c y 9 T Z W N 0 a W 9 u M S 5 t I K I Y A C i g F A A A A A A A A A A A A A A A A A A A A A A A A A A A A O 2 d W 2 8 a S R b H 3 y P l O y C v t J q R U k n d L 7 v K Q 9 s m H i a x j Q B H i k Y j q 6 4 J u x i 8 0 I 4 2 i v L d t w o c X 2 h n t q D D x c h 5 m D D A O d V 0 / f p / T l W d q k y 8 L f u j Y a M 7 + x v 9 8 / m z 5 8 8 m n / T Y u 8 Z B c d w u W k c n 5 8 d F 5 2 2 z 1 3 j d G P j y + b N G / N M d X Y 2 t j + 9 0 0 1 f b o / 6 w f N n T Z u A n v + x 9 K s v L y T 9 e v f o 4 G B k 9 0 J e X k 8 v R u N S D l 1 O 3 l 9 P v 2 t H F q 0 m / 9 J N X 7 e P W 0 f S L e y 8 a f x S X / f d + P E k X 9 L q B 2 J + / v p g 1 9 7 c 9 Z T w L N F A Q M M G A Y u i A 0 U Y B B Z W C Q S m q l N 9 L 1 z O 9 s K 9 / t N z r P J s / v / 3 R K v 3 F 5 M + b p j p + q C / S z x 8 N r i 6 G k + R 1 + t N e z j 6 4 f v u X z G t 6 8 f X r X u s w / r j 4 3 5 d o 7 9 u 3 X + 8 0 d D H 6 H B s 6 L T / 5 c b W 5 r h / E T r l t b v 6 6 X n z d 6 / X L g U + + C 2 P G / n N f p z 7 c u 9 f E P R v 0 4 x / z 8 M W k q 7 9 p Z I Z B + g n P n / W H P 2 z i Q Y T 2 O 8 X J 4 U Y J E o 4 a z C U C x i A J q K U C K C c F E D B o J I 0 U W O p 5 g r J s a h C U 5 X + H C J p S s B x A B 7 8 V J y f N d x t F i G q K m c A O M M Y 1 o C I o I J 1 1 Q F L G i V D a k 0 D n E c q y q Y F Q l v / 1 I z R Z G U P X I C x E 0 d / 2 b j j q t Y 6 b j T e d 4 r i 5 t 1 G W k D H K Y e 0 B o 8 Q B C j W e 9 Z u g h k M c r K C B z b O U Z V O D p S z / u 8 T S H R i W E q U P z a K z U Y q c R A Y 5 y 4 E Q P g B K G Q T G Y w F M Q D Z A 7 4 h z d p 6 i L J s a F G X 5 3 6 G g l i B Y V o 3 e n J 0 c t k 6 O G t 3 T s 8 7 B h h W J x / 5 B V C q g a Y h P v 1 c e G O I 9 c B Y K a 7 m T 0 I p 5 l r J s a r C U 5 X + H W L r P Q 3 c 5 V e r 2 O k W v e f R h o z Q Z q y 2 R C g J P Y 3 5 L S R B A O x X 1 g M T c V q E A j U L z N G X Z 1 K A p y / 9 6 a O q W Y 1 3 6 j 1 8 a s a l V w f S d g + U o a h e d 3 k l z s + G N S 4 e M F h Z Y w X x 8 / H l M b j n j Q B k C V R w b O a V N R Z J y b O p I U o 7 / 9 U D U 1 u N y G J 2 s k K F r C p Y c s y X 8 T j s b F i J M E D U a A o S U T e k I A g o y A 4 L 1 z k p L p b a 4 I k Q 5 N n W E K M f / e h g 6 0 B e X u v 9 x 2 D h I e j Q a r 1 S R v g O x b L p 0 c H r S P T u O o v R 7 j I 8 n z Q + b T Z h I D B f M B Q K I I w p Q 5 W K a E n N b A J F x S E C k E X H z Z G X Z 1 C A r y / 8 O J U w V I h Y h q / 2 u O G g e N 0 9 6 5 2 9 O O 8 f F Z m e 4 h U Z Y O I Q B Z N T E n r M e a E M V Q B g z T J X m Q l Y m B L J s 6 s x P 5 v j f p Q m B e S K W x K l X d I 6 a v Z T I b 5 I o T J n 3 l F K A t Z G A M q t j l M E U a I 0 C Z 8 I 5 H + A 8 U V k 2 N Y j K 8 r + b R N 1 A s W D 0 u / U Q X / U S l 4 3 e h / a G J w u M 4 p R a Q g F R E g L K O Q V G O w G k U U R j p p W p q l W W T Z 2 s K s f / D s W + H 4 G x n G Y d t u J f 3 V a M p x s F y 8 Z + I p I G 4 J z j g A q j o z Z g D y w y I h B i N S Z q H q w s m x p g Z f l f A 1 i r B + k W g i U p O t 3 / v X n Q a 7 1 v b n h x h T N q V c x 9 O Y x R h g s G l L U I Q E m U V l p L y 2 R 1 c S X D p t b i S o b / 9 a j T q f l X K v f 4 7 F c 6 c / C d i c Y t F E t H v n f F b F 6 0 X R x t O P A p j y z X G A P t p Q N U m g C k T L N B M d w 4 C i 1 3 u r L i k m V T p x A l x / 9 6 0 H r X j m + 7 / v D j G s T q H h Q 1 y D o 6 i w 4 a B 6 e H m 0 Z L Q u V 9 C A D x V A 2 C u A L G K w s 8 5 A F T 7 L 2 F 1 R q n H J s 6 a O X 4 3 4 n Q d x + E p V P 0 4 u B t Y 1 b m s l G W A m T K B y t B I B 4 B C j E H S g U P i G e e a + K F t J V S l S y b G i x l + V 9 n f r 6 2 9 P w W i i X n E 2 J a v 1 l p I o g I g n W M K 9 L H Y T u O M s A h i b F G e U y D t 1 5 U c M q y q S N N O f 4 3 P p U w G j s / f v j n T D / 6 / 0 j N e U 9 l K 3 U k c f 6 C 0 h 2 q t H A f v b 1 v L x o P P z y T x R a G O s 0 i p Y H n n d N e f H F 6 s t n a G W 0 t h M S C w F O 1 k 0 n V T j y m T g E z p m L W p K W u L A x l 2 d S p n c n x / 4 j D b Y W A x f g 5 7 f b O j 5 u 9 3 0 4 3 W 0 q s e J Q W q G M v S a 0 B V R A B 6 Z w B L n i D u U Z Y y c r w M s u m j h r m + N + h y a 8 7 L C y 7 m r h / 1 m 2 d N L v d x u 3 4 d L N Y K U w C J H E Y p 3 g A 1 D I L j B U S M C + V s h p z B C s l M 1 k 2 d b D K 8 b 8 B r O L / / x 5 v w 9 B / W V 2 x e h W P R U A 7 7 L Z v 5 2 V X j 1 X r 4 n L g L / y w n N 6 f 1 8 O r w e B F 4 5 a 1 1 / d I g 9 a Y t H Y H F G U G U C o J 0 E 4 6 g I X l U t j A g 6 r U 1 W T Z 1 C A t y / / u j A 7 u 4 r G g g C X T / b M P a e r j W g C 3 j S 8 F t c Q Q a e C D S X 2 Z V E N R B 7 z j D A v I K b J V J c u x q a N k O f 4 f c W p V p W J R t X r b b m 0 d S N w 4 B L U B Q Y c Y f j Q R Q G r O Q V D O Q 4 U Z o t V p j C y b W p l W h v + 1 C 9 X q V r C v 0 V h C p A 6 L X n F T y r x t a F H B J Z a a A i Y Z B l R o G L u R e a C i H j D G K c a k E g O z b O p s 5 s r x / 8 g 1 6 h 4 U i z N 1 W 1 q z r i K I h a j y m B E H m Q Q U a w G o 1 w x o S G m U C S 1 j 5 3 r s q 3 U R W T Y 1 q M r y v / G J s p + M 2 R w n i 8 b C X h E z / o N t o y v 2 H + K E I 8 C 5 j / 3 n s I k 9 y S U w W k N m j Z U Q 8 U p F V 4 5 N n Y q u H P 8 7 N P F w S 8 c S 6 t X u n B 5 1 i u P j I s E V s 7 X t F D G H K I 1 J j A G E Y g u o j L m O F o E C g 5 A w W C v C f K j M j O b Y 1 J k Z z f H / y E P j w 3 Q s T l l a x T z q n J 6 1 t 4 4 s h R W h W s V R v U y D f G F p z G 2 E i J 3 K e G A E U u u r M 6 c 5 N n X y + R z / j 5 y s W y K W W q 9 Z 4 0 a e h X B C D M f x l 8 E A B x z z Z e c D 0 M w E w K h H A S m m E a 9 u o s + x q V P n l e N / h + J h B Z I l E Y u j g i 2 j y 3 P h u Y q J M l c 2 5 s 0 I I 6 C o Y M B g i x F U z G h f 2 d + T Z V M n l 8 / x v 5 N 0 9 Y r l N i H O T i 0 6 L w 7 f N z u 9 V n c t O 1 o X w s x o Q a F j K u Y z y M c x m r B A a R L 1 A 0 k u o R A 4 u E r F c 5 Z N n V L 6 H P 9 r w s x 9 9 u O y P / H j F R 9 s d Q e R p c u / z n r H j b f r 2 Z e 4 E G O B U 2 I Z 4 4 B A h m K O A 1 N d g X X A U R d 7 1 E K n q 6 f N Z N n U K Q f L 8 b 8 e x t 7 r w d X q E r A I x f n b B b c m 3 u h e H B M c n h 2 s Y 2 v i Y i u I S m C Y C t k F F j z t 4 2 J A I o 6 B C h R x y W C Q m F R W E H N s 6 q w g 5 v j f n R X E a z K W w 2 p N F Y W L D Q 6 F k 1 R C A 7 B N u + I t j J m z j 0 M y p K U m I g R M b L W 0 P s e m z u A w x / / u M H W P j z r 7 F K + 3 f t w c Q b J t r E G u C X V O A k i c i w m O d z H 4 O A y s p j G p 9 j x o X T n s K M u m j n 7 l + N 8 d 1 h 6 g Z M F C r v k Y 2 T 3 b 3 8 r 5 1 A A 1 d j 4 N 1 X Q 6 b U h x C L R 0 D G h t K T c I e V Q 9 v D b L p l Y x f o b / N Z 2 F d G U a 7 f H I X d l y 9 c E y V T L f b T C 1 f 4 3 N Q r X 5 A 2 2 n / X 9 e u K 4 f x y F K f / j x / M 1 o f K H L j R Y R Q h z i 6 A z G h J r y t M R n F V A s S I A p c d y w m B 6 x a m l X j k 0 d Y c v x n 8 H a A w 2 l D / 6 S s j f 9 g e 9 + m c Q r n + 1 6 7 H 2 5 n A L R c t O u n 3 Z d x 7 v + O H 7 m X f P C e H c 2 7 v / F Z 4 O b S 0 z x c j Q s I w T J 6 c z h 8 c j 1 Q 9 9 P X x + M v S 5 n L 4 u r 8 t N o P P t K 0 / X L 7 6 9 P D 3 W p z 8 / P W t e 9 2 S 0 T R 1 O L s t T 2 U y J s W p B / d D a 7 N w e j K D x 9 P b S + m E x 8 O f P y p j + e l G f D / n + u f B E / m U T 3 X W + v x u k e z X 5 1 + l Z n N E h G / Y / D G 6 + 3 j a T b N J n 7 R d N 2 f X k 4 u G y P B n 3 7 p d e / n L X m B 2 4 6 Y p o U k 9 / K i 0 H l z Z 7 / b z n 3 Z n w y 0 u + e v X t 9 1 t 1 o 4 O K g P m 0 a 7 P / b u / 0 v r W G Y P j / X 9 Z 3 t + B A M y 3 f 9 y d Q q P q + X a R 5 g d p X X t 2 t y e 2 9 v 7 + z e / G N 8 H 5 4 f J S 2 z A z 9 e 3 e y A 3 r o o I g z 3 V B M E H B c C U O M g S E e O A U a s U V B Q z U V l O j L L p s 4 B M T n + 1 x N F D v v x R k 5 W n 7 A 8 h M p y e U v K V x o 3 s + b b h h t k g h q V j n E 1 K o 6 m 0 8 4 q I w g G U H i M q e d S s 0 o N Z 5 Z N n U C S 4 / 8 p k D w F k p 8 V S G o I S e 5 i W U p I x 4 P h 5 3 s f R 2 W o t 5 z 2 v t U 9 K 9 Z x W v 5 C m q I 1 M U S i O K S 1 I o 5 w W V p W k N g C r I P R l j P K Z W X W M M u m h q Z k + X 9 U m n J f S 3 4 + x B H O G 3 7 P i / 3 9 v 7 o d K P t + J O F + W J V S z z a + 3 5 q 2 L j / d F c 5 V 6 + S T J O b n 1 p V E 5 / v Z o v t j P X S N v 9 8 M u r d O l 4 i 1 O g Q L Q t p B S d O 5 9 Q p j A p i W w r i g o K O V J d g s m z q 6 l O P / E e v S j 3 K Q p w f 7 o Q d 7 6 Q c 2 V x R + f p i Y P v S L T a r 1 B w M 9 3 j Z x Q I x D Z 6 w E V D E I K I m j X U 2 J A J Y j p X 0 g 3 M j K Q C j L p l a R W Y b / R y U O T 4 / 9 R u L 5 j 1 R 4 1 T n k 7 F F f d O I k 8 Z C O r Z v l E 9 P L 3 b p c I v h A O W I S S O 0 x o I Z R o A O R A C p O N W H K x v B d W e z J s a m z 2 J P j / 1 H J x a r 5 v E F t B t m q R z h P 4 r f l g 5 n i o z + K 3 b F t Y q P i I M A 6 g Y C g W A A q n Q U a e g c I o c j L g L T C l X / U M s u m T s l M j v 9 H L D a 3 D 1 5 s e D T u 6 Y 9 P Y 5 l t e 6 5 / d j i 4 f v w X y l e m H L w b 2 e n v 2 T b h S I v u x I s A g k i 1 R h B a Y J h k Q B N B D E b E 0 e o J y V k 2 N Y Q j y / + T c D w J x 2 M S j r s i s O B w 5 7 6 A / I J / 3 b q x z p O K P K n I k 4 p s n Y r 8 D 1 B L A Q I t A B Q A A g A I A J Z t 1 F a L o I C O p g A A A P Y A A A A S A A A A A A A A A A A A A A A A A A A A A A B D b 2 5 m a W c v U G F j a 2 F n Z S 5 4 b W x Q S w E C L Q A U A A I A C A C W b d R W D 8 r p q 6 Q A A A D p A A A A E w A A A A A A A A A A A A A A A A D y A A A A W 0 N v b n R l b n R f V H l w Z X N d L n h t b F B L A Q I t A B Q A A g A I A J Z t 1 F Y N D 0 l S A g 0 A A N W B A A A T A A A A A A A A A A A A A A A A A O M B A A B G b 3 J t d W x h c y 9 T Z W N 0 a W 9 u M S 5 t U E s F B g A A A A A D A A M A w g A A A D I P 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u A Q A A A A A A n e 4 B 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B T V B B S U d O X 0 1 B U k t F V 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Y X R h I D E i I C 8 + P E V u d H J 5 I F R 5 c G U 9 I l J l Y 2 9 2 Z X J 5 V G F y Z 2 V 0 Q 2 9 s d W 1 u I i B W Y W x 1 Z T 0 i b D I i I C 8 + P E V u d H J 5 I F R 5 c G U 9 I l J l Y 2 9 2 Z X J 5 V G F y Z 2 V 0 U m 9 3 I i B W Y W x 1 Z T 0 i b D E i I C 8 + P E V u d H J 5 I F R 5 c G U 9 I k Z p b G x U Y X J n Z X Q i I F Z h b H V l P S J z Q 0 F N U E F J R 0 5 f T U F S S 0 V U I i A v P j x F b n R y e S B U e X B l P S J G a W x s Z W R D b 2 1 w b G V 0 Z V J l c 3 V s d F R v V 2 9 y a 3 N o Z W V 0 I i B W Y W x 1 Z T 0 i b D E i I C 8 + P E V u d H J 5 I F R 5 c G U 9 I l F 1 Z X J 5 S U Q i I F Z h b H V l P S J z Y z B k O G V k Y T M t O G E 0 M S 0 0 Y W U 1 L T g 0 Z T U t N z V m M z E 2 M D N j Y W I z I i A v P j x F b n R y e S B U e X B l P S J G a W x s T G F z d F V w Z G F 0 Z W Q i I F Z h b H V l P S J k M j A y M y 0 w N i 0 y M F Q x M j o 0 N D o 0 N C 4 y M T I x N T E 1 W i I g L z 4 8 R W 5 0 c n k g V H l w Z T 0 i R m l s b E V y c m 9 y Q 2 9 1 b n Q i I F Z h b H V l P S J s M C I g L z 4 8 R W 5 0 c n k g V H l w Z T 0 i R m l s b E N v b H V t b l R 5 c G V z I i B W Y W x 1 Z T 0 i c 0 F B Q T 0 i I C 8 + P E V u d H J 5 I F R 5 c G U 9 I k Z p b G x F c n J v c k N v Z G U i I F Z h b H V l P S J z V W 5 r b m 9 3 b i I g L z 4 8 R W 5 0 c n k g V H l w Z T 0 i R m l s b E N v b H V t b k 5 h b W V z I i B W Y W x 1 Z T 0 i c 1 s m c X V v d D t N Q V J L R V Q m c X V v d D s s J n F 1 b 3 Q 7 Q W J i c m V 2 a W F 0 a W 9 u J n F 1 b 3 Q 7 X S I g L z 4 8 R W 5 0 c n k g V H l w Z T 0 i R m l s b F N 0 Y X R 1 c y I g V m F s d W U 9 I n N D b 2 1 w b G V 0 Z S I g L z 4 8 R W 5 0 c n k g V H l w Z T 0 i R m l s b E N v d W 5 0 I i B W Y W x 1 Z T 0 i b D c 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B T V B B S U d O X 0 1 B U k t F V C 9 B d X R v U m V t b 3 Z l Z E N v b H V t b n M x L n t N Q V J L R V Q s M H 0 m c X V v d D s s J n F 1 b 3 Q 7 U 2 V j d G l v b j E v Q 0 F N U E F J R 0 5 f T U F S S 0 V U L 0 F 1 d G 9 S Z W 1 v d m V k Q 2 9 s d W 1 u c z E u e 0 F i Y n J l d m l h d G l v b i w x f S Z x d W 9 0 O 1 0 s J n F 1 b 3 Q 7 Q 2 9 s d W 1 u Q 2 9 1 b n Q m c X V v d D s 6 M i w m c X V v d D t L Z X l D b 2 x 1 b W 5 O Y W 1 l c y Z x d W 9 0 O z p b X S w m c X V v d D t D b 2 x 1 b W 5 J Z G V u d G l 0 a W V z J n F 1 b 3 Q 7 O l s m c X V v d D t T Z W N 0 a W 9 u M S 9 D Q U 1 Q Q U l H T l 9 N Q V J L R V Q v Q X V 0 b 1 J l b W 9 2 Z W R D b 2 x 1 b W 5 z M S 5 7 T U F S S 0 V U L D B 9 J n F 1 b 3 Q 7 L C Z x d W 9 0 O 1 N l Y 3 R p b 2 4 x L 0 N B T V B B S U d O X 0 1 B U k t F V C 9 B d X R v U m V t b 3 Z l Z E N v b H V t b n M x L n t B Y m J y Z X Z p Y X R p b 2 4 s M X 0 m c X V v d D t d L C Z x d W 9 0 O 1 J l b G F 0 a W 9 u c 2 h p c E l u Z m 8 m c X V v d D s 6 W 1 1 9 I i A v P j w v U 3 R h Y m x l R W 5 0 c m l l c z 4 8 L 0 l 0 Z W 0 + P E l 0 Z W 0 + P E l 0 Z W 1 M b 2 N h d G l v b j 4 8 S X R l b V R 5 c G U + R m 9 y b X V s Y T w v S X R l b V R 5 c G U + P E l 0 Z W 1 Q Y X R o P l N l Y 3 R p b 2 4 x L 0 N B T V B B S U d O X 0 1 B U k t F V C 9 T b 3 V y Y 2 U 8 L 0 l 0 Z W 1 Q Y X R o P j w v S X R l b U x v Y 2 F 0 a W 9 u P j x T d G F i b G V F b n R y a W V z I C 8 + P C 9 J d G V t P j x J d G V t P j x J d G V t T G 9 j Y X R p b 2 4 + P E l 0 Z W 1 U e X B l P k Z v c m 1 1 b G E 8 L 0 l 0 Z W 1 U e X B l P j x J d G V t U G F 0 a D 5 T Z W N 0 a W 9 u M S 9 D Q U 1 Q Q U l H T l 9 N Q V J L R V Q v O W J l N W Y 0 Z j Q t Z j I z M i 0 0 M j B k L W J h Y j k t O T A 5 O T B m O T k 0 O T l l P C 9 J d G V t U G F 0 a D 4 8 L 0 l 0 Z W 1 M b 2 N h d G l v b j 4 8 U 3 R h Y m x l R W 5 0 c m l l c y A v P j w v S X R l b T 4 8 S X R l b T 4 8 S X R l b U x v Y 2 F 0 a W 9 u P j x J d G V t V H l w Z T 5 G b 3 J t d W x h P C 9 J d G V t V H l w Z T 4 8 S X R l b V B h d G g + U 2 V j d G l v b j E v Q 0 F N U E F J R 0 5 f T U F S S 0 V U L 1 J l b m F t Z W Q l M j B D b 2 x 1 b W 5 z P C 9 J d G V t U G F 0 a D 4 8 L 0 l 0 Z W 1 M b 2 N h d G l v b j 4 8 U 3 R h Y m x l R W 5 0 c m l l c y A v P j w v S X R l b T 4 8 S X R l b T 4 8 S X R l b U x v Y 2 F 0 a W 9 u P j x J d G V t V H l w Z T 5 G b 3 J t d W x h P C 9 J d G V t V H l w Z T 4 8 S X R l b V B h d G g + U 2 V j d G l v b j E v Q 0 F N U E F J R 0 5 f T U F S S 0 V U L 1 J l b W 9 2 Z W Q l M j B P d G h l c i U y M E N v b H V t b n M 8 L 0 l 0 Z W 1 Q Y X R o P j w v S X R l b U x v Y 2 F 0 a W 9 u P j x T d G F i b G V F b n R y a W V z I C 8 + P C 9 J d G V t P j x J d G V t P j x J d G V t T G 9 j Y X R p b 2 4 + P E l 0 Z W 1 U e X B l P k Z v c m 1 1 b G E 8 L 0 l 0 Z W 1 U e X B l P j x J d G V t U G F 0 a D 5 T Z W N 0 a W 9 u M S 9 D Q U 1 Q Q U l H T l 9 C U k F O R 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Y X R h I D E i I C 8 + P E V u d H J 5 I F R 5 c G U 9 I l J l Y 2 9 2 Z X J 5 V G F y Z 2 V 0 Q 2 9 s d W 1 u I i B W Y W x 1 Z T 0 i b D U i I C 8 + P E V u d H J 5 I F R 5 c G U 9 I l J l Y 2 9 2 Z X J 5 V G F y Z 2 V 0 U m 9 3 I i B W Y W x 1 Z T 0 i b D E i I C 8 + P E V u d H J 5 I F R 5 c G U 9 I k Z p b G x U Y X J n Z X Q i I F Z h b H V l P S J z Q 0 F N U E F J R 0 5 f Q l J B T k Q i I C 8 + P E V u d H J 5 I F R 5 c G U 9 I k Z p b G x l Z E N v b X B s Z X R l U m V z d W x 0 V G 9 X b 3 J r c 2 h l Z X Q i I F Z h b H V l P S J s M S I g L z 4 8 R W 5 0 c n k g V H l w Z T 0 i U X V l c n l J R C I g V m F s d W U 9 I n M w M j h l Z j J i O S 0 3 M D M 4 L T Q 5 N T U t Y T J h Y S 1 m Z W I z M T k 5 M T A 4 O D c i I C 8 + P E V u d H J 5 I F R 5 c G U 9 I k Z p b G x M Y X N 0 V X B k Y X R l Z C I g V m F s d W U 9 I m Q y M D I z L T A 2 L T I w V D E y O j Q 0 O j Q 0 L j E 3 N T c z M j h a I i A v P j x F b n R y e S B U e X B l P S J G a W x s Q 2 9 s d W 1 u V H l w Z X M i I F Z h b H V l P S J z Q U F B P S I g L z 4 8 R W 5 0 c n k g V H l w Z T 0 i R m l s b E N v b H V t b k 5 h b W V z I i B W Y W x 1 Z T 0 i c 1 s m c X V v d D t C U k F O R C Z x d W 9 0 O y w m c X V v d D t B Y m J y Z X Z p Y X R p b 2 4 m c X V v d D t d I i A v P j x F b n R y e S B U e X B l P S J G a W x s R X J y b 3 J D b 3 V u d C I g V m F s d W U 9 I m w w I i A v P j x F b n R y e S B U e X B l P S J G a W x s R X J y b 3 J D b 2 R l I i B W Y W x 1 Z T 0 i c 1 V u a 2 5 v d 2 4 i I C 8 + P E V u d H J 5 I F R 5 c G U 9 I k Z p b G x T d G F 0 d X M i I F Z h b H V l P S J z Q 2 9 t c G x l d G U i I C 8 + P E V u d H J 5 I F R 5 c G U 9 I k Z p b G x D b 3 V u d C I g V m F s d W U 9 I m w 1 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B T V B B S U d O X 0 J S Q U 5 E L 0 F 1 d G 9 S Z W 1 v d m V k Q 2 9 s d W 1 u c z E u e 0 J S Q U 5 E L D B 9 J n F 1 b 3 Q 7 L C Z x d W 9 0 O 1 N l Y 3 R p b 2 4 x L 0 N B T V B B S U d O X 0 J S Q U 5 E L 0 F 1 d G 9 S Z W 1 v d m V k Q 2 9 s d W 1 u c z E u e 0 F i Y n J l d m l h d G l v b i w x f S Z x d W 9 0 O 1 0 s J n F 1 b 3 Q 7 Q 2 9 s d W 1 u Q 2 9 1 b n Q m c X V v d D s 6 M i w m c X V v d D t L Z X l D b 2 x 1 b W 5 O Y W 1 l c y Z x d W 9 0 O z p b X S w m c X V v d D t D b 2 x 1 b W 5 J Z G V u d G l 0 a W V z J n F 1 b 3 Q 7 O l s m c X V v d D t T Z W N 0 a W 9 u M S 9 D Q U 1 Q Q U l H T l 9 C U k F O R C 9 B d X R v U m V t b 3 Z l Z E N v b H V t b n M x L n t C U k F O R C w w f S Z x d W 9 0 O y w m c X V v d D t T Z W N 0 a W 9 u M S 9 D Q U 1 Q Q U l H T l 9 C U k F O R C 9 B d X R v U m V t b 3 Z l Z E N v b H V t b n M x L n t B Y m J y Z X Z p Y X R p b 2 4 s M X 0 m c X V v d D t d L C Z x d W 9 0 O 1 J l b G F 0 a W 9 u c 2 h p c E l u Z m 8 m c X V v d D s 6 W 1 1 9 I i A v P j w v U 3 R h Y m x l R W 5 0 c m l l c z 4 8 L 0 l 0 Z W 0 + P E l 0 Z W 0 + P E l 0 Z W 1 M b 2 N h d G l v b j 4 8 S X R l b V R 5 c G U + R m 9 y b X V s Y T w v S X R l b V R 5 c G U + P E l 0 Z W 1 Q Y X R o P l N l Y 3 R p b 2 4 x L 0 N B T V B B S U d O X 0 J S Q U 5 E L 1 N v d X J j Z T w v S X R l b V B h d G g + P C 9 J d G V t T G 9 j Y X R p b 2 4 + P F N 0 Y W J s Z U V u d H J p Z X M g L z 4 8 L 0 l 0 Z W 0 + P E l 0 Z W 0 + P E l 0 Z W 1 M b 2 N h d G l v b j 4 8 S X R l b V R 5 c G U + R m 9 y b X V s Y T w v S X R l b V R 5 c G U + P E l 0 Z W 1 Q Y X R o P l N l Y 3 R p b 2 4 x L 0 N B T V B B S U d O X 0 J S Q U 5 E L z d k N G I y N j g x L W J i M T g t N G M 0 N y 0 5 Z D g 3 L T c w Z m E x O G I 4 N z I 4 Y T w v S X R l b V B h d G g + P C 9 J d G V t T G 9 j Y X R p b 2 4 + P F N 0 Y W J s Z U V u d H J p Z X M g L z 4 8 L 0 l 0 Z W 0 + P E l 0 Z W 0 + P E l 0 Z W 1 M b 2 N h d G l v b j 4 8 S X R l b V R 5 c G U + R m 9 y b X V s Y T w v S X R l b V R 5 c G U + P E l 0 Z W 1 Q Y X R o P l N l Y 3 R p b 2 4 x L 0 N B T V B B S U d O X 0 J S Q U 5 E L 1 J l b m F t Z W Q l M j B D b 2 x 1 b W 5 z P C 9 J d G V t U G F 0 a D 4 8 L 0 l 0 Z W 1 M b 2 N h d G l v b j 4 8 U 3 R h Y m x l R W 5 0 c m l l c y A v P j w v S X R l b T 4 8 S X R l b T 4 8 S X R l b U x v Y 2 F 0 a W 9 u P j x J d G V t V H l w Z T 5 G b 3 J t d W x h P C 9 J d G V t V H l w Z T 4 8 S X R l b V B h d G g + U 2 V j d G l v b j E v Q 0 F N U E F J R 0 5 f Q l J B T k Q v U m V t b 3 Z l Z C U y M E 9 0 a G V y J T I w Q 2 9 s d W 1 u c z w v S X R l b V B h d G g + P C 9 J d G V t T G 9 j Y X R p b 2 4 + P F N 0 Y W J s Z U V u d H J p Z X M g L z 4 8 L 0 l 0 Z W 0 + P E l 0 Z W 0 + P E l 0 Z W 1 M b 2 N h d G l v b j 4 8 S X R l b V R 5 c G U + R m 9 y b X V s Y T w v S X R l b V R 5 c G U + P E l 0 Z W 1 Q Y X R o P l N l Y 3 R p b 2 4 x L 0 N B T V B B S U d O X 0 J S Q U 5 E L 1 J l b m F t Z W Q l M j B D b 2 x 1 b W 5 z M T w v S X R l b V B h d G g + P C 9 J d G V t T G 9 j Y X R p b 2 4 + P F N 0 Y W J s Z U V u d H J p Z X M g L z 4 8 L 0 l 0 Z W 0 + P E l 0 Z W 0 + P E l 0 Z W 1 M b 2 N h d G l v b j 4 8 S X R l b V R 5 c G U + R m 9 y b X V s Y T w v S X R l b V R 5 c G U + P E l 0 Z W 1 Q Y X R o P l N l Y 3 R p b 2 4 x L 0 N B T V B B S U d O X 0 N I Q U 5 O R U w 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G F 0 Y S A x I i A v P j x F b n R y e S B U e X B l P S J S Z W N v d m V y e V R h c m d l d E N v b H V t b i I g V m F s d W U 9 I m w 4 I i A v P j x F b n R y e S B U e X B l P S J S Z W N v d m V y e V R h c m d l d F J v d y I g V m F s d W U 9 I m w x I i A v P j x F b n R y e S B U e X B l P S J G a W x s V G F y Z 2 V 0 I i B W Y W x 1 Z T 0 i c 0 N B T V B B S U d O X 0 N I Q U 5 O R U w i I C 8 + P E V u d H J 5 I F R 5 c G U 9 I k Z p b G x l Z E N v b X B s Z X R l U m V z d W x 0 V G 9 X b 3 J r c 2 h l Z X Q i I F Z h b H V l P S J s M S I g L z 4 8 R W 5 0 c n k g V H l w Z T 0 i U X V l c n l J R C I g V m F s d W U 9 I n N m N W U 5 O T h j Z C 0 3 N 2 U w L T R l M z M t Y m V k M C 0 y O G J l N W Z h M m Y 0 N T E i I C 8 + P E V u d H J 5 I F R 5 c G U 9 I k Z p b G x M Y X N 0 V X B k Y X R l Z C I g V m F s d W U 9 I m Q y M D I z L T A 2 L T I w V D E y O j Q 0 O j Q y L j c y M j g 0 N j B a I i A v P j x F b n R y e S B U e X B l P S J G a W x s R X J y b 3 J D b 3 V u d C I g V m F s d W U 9 I m w w I i A v P j x F b n R y e S B U e X B l P S J G a W x s Q 2 9 s d W 1 u V H l w Z X M i I F Z h b H V l P S J z Q U F B P S I g L z 4 8 R W 5 0 c n k g V H l w Z T 0 i R m l s b E V y c m 9 y Q 2 9 k Z S I g V m F s d W U 9 I n N V b m t u b 3 d u I i A v P j x F b n R y e S B U e X B l P S J G a W x s Q 2 9 s d W 1 u T m F t Z X M i I F Z h b H V l P S J z W y Z x d W 9 0 O 0 N I Q U 5 O R U w m c X V v d D s s J n F 1 b 3 Q 7 Q W J i c m V 2 a W F 0 a W 9 u c y Z x d W 9 0 O 1 0 i I C 8 + P E V u d H J 5 I F R 5 c G U 9 I k Z p b G x T d G F 0 d X M i I F Z h b H V l P S J z Q 2 9 t c G x l d G U i I C 8 + P E V u d H J 5 I F R 5 c G U 9 I k Z p b G x D b 3 V u d C I g V m F s d W U 9 I m w x M C 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D Q U 1 Q Q U l H T l 9 D S E F O T k V M L 0 F 1 d G 9 S Z W 1 v d m V k Q 2 9 s d W 1 u c z E u e 0 N I Q U 5 O R U w s M H 0 m c X V v d D s s J n F 1 b 3 Q 7 U 2 V j d G l v b j E v Q 0 F N U E F J R 0 5 f Q 0 h B T k 5 F T C 9 B d X R v U m V t b 3 Z l Z E N v b H V t b n M x L n t B Y m J y Z X Z p Y X R p b 2 5 z L D F 9 J n F 1 b 3 Q 7 X S w m c X V v d D t D b 2 x 1 b W 5 D b 3 V u d C Z x d W 9 0 O z o y L C Z x d W 9 0 O 0 t l e U N v b H V t b k 5 h b W V z J n F 1 b 3 Q 7 O l t d L C Z x d W 9 0 O 0 N v b H V t b k l k Z W 5 0 a X R p Z X M m c X V v d D s 6 W y Z x d W 9 0 O 1 N l Y 3 R p b 2 4 x L 0 N B T V B B S U d O X 0 N I Q U 5 O R U w v Q X V 0 b 1 J l b W 9 2 Z W R D b 2 x 1 b W 5 z M S 5 7 Q 0 h B T k 5 F T C w w f S Z x d W 9 0 O y w m c X V v d D t T Z W N 0 a W 9 u M S 9 D Q U 1 Q Q U l H T l 9 D S E F O T k V M L 0 F 1 d G 9 S Z W 1 v d m V k Q 2 9 s d W 1 u c z E u e 0 F i Y n J l d m l h d G l v b n M s M X 0 m c X V v d D t d L C Z x d W 9 0 O 1 J l b G F 0 a W 9 u c 2 h p c E l u Z m 8 m c X V v d D s 6 W 1 1 9 I i A v P j w v U 3 R h Y m x l R W 5 0 c m l l c z 4 8 L 0 l 0 Z W 0 + P E l 0 Z W 0 + P E l 0 Z W 1 M b 2 N h d G l v b j 4 8 S X R l b V R 5 c G U + R m 9 y b X V s Y T w v S X R l b V R 5 c G U + P E l 0 Z W 1 Q Y X R o P l N l Y 3 R p b 2 4 x L 0 N B T V B B S U d O X 0 N I Q U 5 O R U w v U 2 9 1 c m N l P C 9 J d G V t U G F 0 a D 4 8 L 0 l 0 Z W 1 M b 2 N h d G l v b j 4 8 U 3 R h Y m x l R W 5 0 c m l l c y A v P j w v S X R l b T 4 8 S X R l b T 4 8 S X R l b U x v Y 2 F 0 a W 9 u P j x J d G V t V H l w Z T 5 G b 3 J t d W x h P C 9 J d G V t V H l w Z T 4 8 S X R l b V B h d G g + U 2 V j d G l v b j E v Q 0 F N U E F J R 0 5 f Q 0 h B T k 5 F T C 8 0 Y T Q y N T c y Z C 0 1 N T Z h L T Q 3 Z j k t O G R j Z C 0 4 N D U 2 M z c 5 Y W U z Z j Q 8 L 0 l 0 Z W 1 Q Y X R o P j w v S X R l b U x v Y 2 F 0 a W 9 u P j x T d G F i b G V F b n R y a W V z I C 8 + P C 9 J d G V t P j x J d G V t P j x J d G V t T G 9 j Y X R p b 2 4 + P E l 0 Z W 1 U e X B l P k Z v c m 1 1 b G E 8 L 0 l 0 Z W 1 U e X B l P j x J d G V t U G F 0 a D 5 T Z W N 0 a W 9 u M S 9 D Q U 1 Q Q U l H T l 9 D S E F O T k V M L 1 J l b m F t Z W Q l M j B D b 2 x 1 b W 5 z P C 9 J d G V t U G F 0 a D 4 8 L 0 l 0 Z W 1 M b 2 N h d G l v b j 4 8 U 3 R h Y m x l R W 5 0 c m l l c y A v P j w v S X R l b T 4 8 S X R l b T 4 8 S X R l b U x v Y 2 F 0 a W 9 u P j x J d G V t V H l w Z T 5 G b 3 J t d W x h P C 9 J d G V t V H l w Z T 4 8 S X R l b V B h d G g + U 2 V j d G l v b j E v Q 0 F N U E F J R 0 5 f Q 0 h B T k 5 F T C 9 S Z W 1 v d m V k J T I w T 3 R o Z X I l M j B D b 2 x 1 b W 5 z P C 9 J d G V t U G F 0 a D 4 8 L 0 l 0 Z W 1 M b 2 N h d G l v b j 4 8 U 3 R h Y m x l R W 5 0 c m l l c y A v P j w v S X R l b T 4 8 S X R l b T 4 8 S X R l b U x v Y 2 F 0 a W 9 u P j x J d G V t V H l w Z T 5 G b 3 J t d W x h P C 9 J d G V t V H l w Z T 4 8 S X R l b V B h d G g + U 2 V j d G l v b j E v Q 0 F N U E F J R 0 5 f Q 0 h B T k 5 F T C 9 S Z W 5 h b W V k J T I w Q 2 9 s d W 1 u c z E 8 L 0 l 0 Z W 1 Q Y X R o P j w v S X R l b U x v Y 2 F 0 a W 9 u P j x T d G F i b G V F b n R y a W V z I C 8 + P C 9 J d G V t P j x J d G V t P j x J d G V t T G 9 j Y X R p b 2 4 + P E l 0 Z W 1 U e X B l P k Z v c m 1 1 b G E 8 L 0 l 0 Z W 1 U e X B l P j x J d G V t U G F 0 a D 5 T Z W N 0 a W 9 u M S 9 D Q U 1 Q Q U l H T l 9 N Q V J L R V Q v U m V u Y W 1 l Z C U y M E N v b H V t b n M x P C 9 J d G V t U G F 0 a D 4 8 L 0 l 0 Z W 1 M b 2 N h d G l v b j 4 8 U 3 R h Y m x l R W 5 0 c m l l c y A v P j w v S X R l b T 4 8 S X R l b T 4 8 S X R l b U x v Y 2 F 0 a W 9 u P j x J d G V t V H l w Z T 5 G b 3 J t d W x h P C 9 J d G V t V H l w Z T 4 8 S X R l b V B h d G g + U 2 V j d G l v b j E v Q 0 F N U E F J R 0 5 f V E l N R S U y M E Z S Q U 1 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h d G E g M S I g L z 4 8 R W 5 0 c n k g V H l w Z T 0 i U m V j b 3 Z l c n l U Y X J n Z X R D b 2 x 1 b W 4 i I F Z h b H V l P S J s M T E i I C 8 + P E V u d H J 5 I F R 5 c G U 9 I l J l Y 2 9 2 Z X J 5 V G F y Z 2 V 0 U m 9 3 I i B W Y W x 1 Z T 0 i b D E i I C 8 + P E V u d H J 5 I F R 5 c G U 9 I k Z p b G x U Y X J n Z X Q i I F Z h b H V l P S J z Q 0 F N U E F J R 0 5 f V E l N R V 9 G U k F N R S I g L z 4 8 R W 5 0 c n k g V H l w Z T 0 i R m l s b G V k Q 2 9 t c G x l d G V S Z X N 1 b H R U b 1 d v c m t z a G V l d C I g V m F s d W U 9 I m w x I i A v P j x F b n R y e S B U e X B l P S J R d W V y e U l E I i B W Y W x 1 Z T 0 i c z M 2 N 2 R j Z G Z l L W I 5 Y 2 Q t N G J h O C 0 5 N z h l L T E x Z m Y 2 N W Y x Y j V k O C I g L z 4 8 R W 5 0 c n k g V H l w Z T 0 i R m l s b E x h c 3 R V c G R h d G V k I i B W Y W x 1 Z T 0 i Z D I w M j M t M D Y t M j B U M T I 6 N D Q 6 N D I u N j c x M z c 0 N F o i I C 8 + P E V u d H J 5 I F R 5 c G U 9 I k Z p b G x F c n J v c k N v d W 5 0 I i B W Y W x 1 Z T 0 i b D A i I C 8 + P E V u d H J 5 I F R 5 c G U 9 I k Z p b G x D b 2 x 1 b W 5 U e X B l c y I g V m F s d W U 9 I n N B Q U E 9 I i A v P j x F b n R y e S B U e X B l P S J G a W x s R X J y b 3 J D b 2 R l I i B W Y W x 1 Z T 0 i c 1 V u a 2 5 v d 2 4 i I C 8 + P E V u d H J 5 I F R 5 c G U 9 I k Z p b G x D b 2 x 1 b W 5 O Y W 1 l c y I g V m F s d W U 9 I n N b J n F 1 b 3 Q 7 V E l N R S B G U k F N R S Z x d W 9 0 O y w m c X V v d D t B Y m J y Z X Z p Y X R p b 2 5 z J n F 1 b 3 Q 7 X S I g L z 4 8 R W 5 0 c n k g V H l w Z T 0 i R m l s b F N 0 Y X R 1 c y I g V m F s d W U 9 I n N D b 2 1 w b G V 0 Z S I g L z 4 8 R W 5 0 c n k g V H l w Z T 0 i R m l s b E N v d W 5 0 I i B W Y W x 1 Z T 0 i b D c 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0 F N U E F J R 0 5 f V E l N R S B G U k F N R S 9 B d X R v U m V t b 3 Z l Z E N v b H V t b n M x L n t U S U 1 F I E Z S Q U 1 F L D B 9 J n F 1 b 3 Q 7 L C Z x d W 9 0 O 1 N l Y 3 R p b 2 4 x L 0 N B T V B B S U d O X 1 R J T U U g R l J B T U U v Q X V 0 b 1 J l b W 9 2 Z W R D b 2 x 1 b W 5 z M S 5 7 Q W J i c m V 2 a W F 0 a W 9 u c y w x f S Z x d W 9 0 O 1 0 s J n F 1 b 3 Q 7 Q 2 9 s d W 1 u Q 2 9 1 b n Q m c X V v d D s 6 M i w m c X V v d D t L Z X l D b 2 x 1 b W 5 O Y W 1 l c y Z x d W 9 0 O z p b X S w m c X V v d D t D b 2 x 1 b W 5 J Z G V u d G l 0 a W V z J n F 1 b 3 Q 7 O l s m c X V v d D t T Z W N 0 a W 9 u M S 9 D Q U 1 Q Q U l H T l 9 U S U 1 F I E Z S Q U 1 F L 0 F 1 d G 9 S Z W 1 v d m V k Q 2 9 s d W 1 u c z E u e 1 R J T U U g R l J B T U U s M H 0 m c X V v d D s s J n F 1 b 3 Q 7 U 2 V j d G l v b j E v Q 0 F N U E F J R 0 5 f V E l N R S B G U k F N R S 9 B d X R v U m V t b 3 Z l Z E N v b H V t b n M x L n t B Y m J y Z X Z p Y X R p b 2 5 z L D F 9 J n F 1 b 3 Q 7 X S w m c X V v d D t S Z W x h d G l v b n N o a X B J b m Z v J n F 1 b 3 Q 7 O l t d f S I g L z 4 8 L 1 N 0 Y W J s Z U V u d H J p Z X M + P C 9 J d G V t P j x J d G V t P j x J d G V t T G 9 j Y X R p b 2 4 + P E l 0 Z W 1 U e X B l P k Z v c m 1 1 b G E 8 L 0 l 0 Z W 1 U e X B l P j x J d G V t U G F 0 a D 5 T Z W N 0 a W 9 u M S 9 D Q U 1 Q Q U l H T l 9 U S U 1 F J T I w R l J B T U U v U 2 9 1 c m N l P C 9 J d G V t U G F 0 a D 4 8 L 0 l 0 Z W 1 M b 2 N h d G l v b j 4 8 U 3 R h Y m x l R W 5 0 c m l l c y A v P j w v S X R l b T 4 8 S X R l b T 4 8 S X R l b U x v Y 2 F 0 a W 9 u P j x J d G V t V H l w Z T 5 G b 3 J t d W x h P C 9 J d G V t V H l w Z T 4 8 S X R l b V B h d G g + U 2 V j d G l v b j E v Q 0 F N U E F J R 0 5 f V E l N R S U y M E Z S Q U 1 F L z F i Y j l k M m F l L T U 0 M 2 Q t N D B h M i 0 4 Z G N k L T c 0 Y j Y w M m Z j N z R m N T w v S X R l b V B h d G g + P C 9 J d G V t T G 9 j Y X R p b 2 4 + P F N 0 Y W J s Z U V u d H J p Z X M g L z 4 8 L 0 l 0 Z W 0 + P E l 0 Z W 0 + P E l 0 Z W 1 M b 2 N h d G l v b j 4 8 S X R l b V R 5 c G U + R m 9 y b X V s Y T w v S X R l b V R 5 c G U + P E l 0 Z W 1 Q Y X R o P l N l Y 3 R p b 2 4 x L 0 N B T V B B S U d O X 1 R J T U U l M j B G U k F N R S 9 S Z W 5 h b W V k J T I w Q 2 9 s d W 1 u c z w v S X R l b V B h d G g + P C 9 J d G V t T G 9 j Y X R p b 2 4 + P F N 0 Y W J s Z U V u d H J p Z X M g L z 4 8 L 0 l 0 Z W 0 + P E l 0 Z W 0 + P E l 0 Z W 1 M b 2 N h d G l v b j 4 8 S X R l b V R 5 c G U + R m 9 y b X V s Y T w v S X R l b V R 5 c G U + P E l 0 Z W 1 Q Y X R o P l N l Y 3 R p b 2 4 x L 0 N B T V B B S U d O X 1 R J T U U l M j B G U k F N R S 9 S Z W 1 v d m V k J T I w T 3 R o Z X I l M j B D b 2 x 1 b W 5 z P C 9 J d G V t U G F 0 a D 4 8 L 0 l 0 Z W 1 M b 2 N h d G l v b j 4 8 U 3 R h Y m x l R W 5 0 c m l l c y A v P j w v S X R l b T 4 8 S X R l b T 4 8 S X R l b U x v Y 2 F 0 a W 9 u P j x J d G V t V H l w Z T 5 G b 3 J t d W x h P C 9 J d G V t V H l w Z T 4 8 S X R l b V B h d G g + U 2 V j d G l v b j E v Q 0 F N U E F J R 0 5 f V E l N R S U y M E Z S Q U 1 F L 1 J l b m F t Z W Q l M j B D b 2 x 1 b W 5 z M T w v S X R l b V B h d G g + P C 9 J d G V t T G 9 j Y X R p b 2 4 + P F N 0 Y W J s Z U V u d H J p Z X M g L z 4 8 L 0 l 0 Z W 0 + P E l 0 Z W 0 + P E l 0 Z W 1 M b 2 N h d G l v b j 4 8 S X R l b V R 5 c G U + R m 9 y b X V s Y T w v S X R l b V R 5 c G U + P E l 0 Z W 1 Q Y X R o P l N l Y 3 R p b 2 4 x L 0 N B T V B B S U d O X 1 l F Q V 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G F 0 Y S A x I i A v P j x F b n R y e S B U e X B l P S J S Z W N v d m V y e V R h c m d l d E N v b H V t b i I g V m F s d W U 9 I m w x N C I g L z 4 8 R W 5 0 c n k g V H l w Z T 0 i U m V j b 3 Z l c n l U Y X J n Z X R S b 3 c i I F Z h b H V l P S J s M S I g L z 4 8 R W 5 0 c n k g V H l w Z T 0 i R m l s b F R h c m d l d C I g V m F s d W U 9 I n N D Q U 1 Q Q U l H T l 9 Z R U F S I i A v P j x F b n R y e S B U e X B l P S J G a W x s Z W R D b 2 1 w b G V 0 Z V J l c 3 V s d F R v V 2 9 y a 3 N o Z W V 0 I i B W Y W x 1 Z T 0 i b D E i I C 8 + P E V u d H J 5 I F R 5 c G U 9 I l F 1 Z X J 5 S U Q i I F Z h b H V l P S J z M j g y N j g 1 M G E t Y j Q y Z i 0 0 N j Y 4 L W E 3 Z W E t N T l i N z B i Y T J k N D M y I i A v P j x F b n R y e S B U e X B l P S J G a W x s T G F z d F V w Z G F 0 Z W Q i I F Z h b H V l P S J k M j A y M y 0 w N i 0 y M F Q x M j o 0 N D o 0 M i 4 2 M z k 0 N z M 4 W i I g L z 4 8 R W 5 0 c n k g V H l w Z T 0 i R m l s b E V y c m 9 y Q 2 9 1 b n Q i I F Z h b H V l P S J s M C I g L z 4 8 R W 5 0 c n k g V H l w Z T 0 i R m l s b E N v b H V t b l R 5 c G V z I i B W Y W x 1 Z T 0 i c 0 F B Q T 0 i I C 8 + P E V u d H J 5 I F R 5 c G U 9 I k Z p b G x F c n J v c k N v Z G U i I F Z h b H V l P S J z V W 5 r b m 9 3 b i I g L z 4 8 R W 5 0 c n k g V H l w Z T 0 i R m l s b E N v b H V t b k 5 h b W V z I i B W Y W x 1 Z T 0 i c 1 s m c X V v d D t Z R U F S J n F 1 b 3 Q 7 L C Z x d W 9 0 O 0 F i Y n J l d m l h d G l v b i Z x d W 9 0 O 1 0 i I C 8 + P E V u d H J 5 I F R 5 c G U 9 I k Z p b G x T d G F 0 d X M i I F Z h b H V l P S J z Q 2 9 t c G x l d G U i I C 8 + P E V u d H J 5 I F R 5 c G U 9 I k Z p b G x D b 3 V u d C I g V m F s d W U 9 I m w 4 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B T V B B S U d O X 1 l F Q V I v Q X V 0 b 1 J l b W 9 2 Z W R D b 2 x 1 b W 5 z M S 5 7 W U V B U i w w f S Z x d W 9 0 O y w m c X V v d D t T Z W N 0 a W 9 u M S 9 D Q U 1 Q Q U l H T l 9 Z R U F S L 0 F 1 d G 9 S Z W 1 v d m V k Q 2 9 s d W 1 u c z E u e 0 F i Y n J l d m l h d G l v b i w x f S Z x d W 9 0 O 1 0 s J n F 1 b 3 Q 7 Q 2 9 s d W 1 u Q 2 9 1 b n Q m c X V v d D s 6 M i w m c X V v d D t L Z X l D b 2 x 1 b W 5 O Y W 1 l c y Z x d W 9 0 O z p b X S w m c X V v d D t D b 2 x 1 b W 5 J Z G V u d G l 0 a W V z J n F 1 b 3 Q 7 O l s m c X V v d D t T Z W N 0 a W 9 u M S 9 D Q U 1 Q Q U l H T l 9 Z R U F S L 0 F 1 d G 9 S Z W 1 v d m V k Q 2 9 s d W 1 u c z E u e 1 l F Q V I s M H 0 m c X V v d D s s J n F 1 b 3 Q 7 U 2 V j d G l v b j E v Q 0 F N U E F J R 0 5 f W U V B U i 9 B d X R v U m V t b 3 Z l Z E N v b H V t b n M x L n t B Y m J y Z X Z p Y X R p b 2 4 s M X 0 m c X V v d D t d L C Z x d W 9 0 O 1 J l b G F 0 a W 9 u c 2 h p c E l u Z m 8 m c X V v d D s 6 W 1 1 9 I i A v P j w v U 3 R h Y m x l R W 5 0 c m l l c z 4 8 L 0 l 0 Z W 0 + P E l 0 Z W 0 + P E l 0 Z W 1 M b 2 N h d G l v b j 4 8 S X R l b V R 5 c G U + R m 9 y b X V s Y T w v S X R l b V R 5 c G U + P E l 0 Z W 1 Q Y X R o P l N l Y 3 R p b 2 4 x L 0 N B T V B B S U d O X 1 l F Q V I v U 2 9 1 c m N l P C 9 J d G V t U G F 0 a D 4 8 L 0 l 0 Z W 1 M b 2 N h d G l v b j 4 8 U 3 R h Y m x l R W 5 0 c m l l c y A v P j w v S X R l b T 4 8 S X R l b T 4 8 S X R l b U x v Y 2 F 0 a W 9 u P j x J d G V t V H l w Z T 5 G b 3 J t d W x h P C 9 J d G V t V H l w Z T 4 8 S X R l b V B h d G g + U 2 V j d G l v b j E v Q 0 F N U E F J R 0 5 f W U V B U i 9 k O D F i M W R j N i 0 3 N 2 V m L T Q 0 N T A t Y m U y N y 1 i Z j F j Z j B l Z D N k Z G M 8 L 0 l 0 Z W 1 Q Y X R o P j w v S X R l b U x v Y 2 F 0 a W 9 u P j x T d G F i b G V F b n R y a W V z I C 8 + P C 9 J d G V t P j x J d G V t P j x J d G V t T G 9 j Y X R p b 2 4 + P E l 0 Z W 1 U e X B l P k Z v c m 1 1 b G E 8 L 0 l 0 Z W 1 U e X B l P j x J d G V t U G F 0 a D 5 T Z W N 0 a W 9 u M S 9 D Q U 1 Q Q U l H T l 9 Z R U F S L 1 J l b m F t Z W Q l M j B D b 2 x 1 b W 5 z P C 9 J d G V t U G F 0 a D 4 8 L 0 l 0 Z W 1 M b 2 N h d G l v b j 4 8 U 3 R h Y m x l R W 5 0 c m l l c y A v P j w v S X R l b T 4 8 S X R l b T 4 8 S X R l b U x v Y 2 F 0 a W 9 u P j x J d G V t V H l w Z T 5 G b 3 J t d W x h P C 9 J d G V t V H l w Z T 4 8 S X R l b V B h d G g + U 2 V j d G l v b j E v Q 0 F N U E F J R 0 5 f W U V B U i 9 S Z W 1 v d m V k J T I w T 3 R o Z X I l M j B D b 2 x 1 b W 5 z P C 9 J d G V t U G F 0 a D 4 8 L 0 l 0 Z W 1 M b 2 N h d G l v b j 4 8 U 3 R h Y m x l R W 5 0 c m l l c y A v P j w v S X R l b T 4 8 S X R l b T 4 8 S X R l b U x v Y 2 F 0 a W 9 u P j x J d G V t V H l w Z T 5 G b 3 J t d W x h P C 9 J d G V t V H l w Z T 4 8 S X R l b V B h d G g + U 2 V j d G l v b j E v Q 0 F N U E F J R 0 5 f W U V B U i 9 S Z W 5 h b W V k J T I w Q 2 9 s d W 1 u c z E 8 L 0 l 0 Z W 1 Q Y X R o P j w v S X R l b U x v Y 2 F 0 a W 9 u P j x T d G F i b G V F b n R y a W V z I C 8 + P C 9 J d G V t P j x J d G V t P j x J d G V t T G 9 j Y X R p b 2 4 + P E l 0 Z W 1 U e X B l P k Z v c m 1 1 b G E 8 L 0 l 0 Z W 1 U e X B l P j x J d G V t U G F 0 a D 5 T Z W N 0 a W 9 u M S 9 D Q U 1 Q Q U l H T l 9 G V U 5 E S U 5 H J T I w U 0 9 V U k N 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h d G E g M S I g L z 4 8 R W 5 0 c n k g V H l w Z T 0 i U m V j b 3 Z l c n l U Y X J n Z X R D b 2 x 1 b W 4 i I F Z h b H V l P S J s M T c i I C 8 + P E V u d H J 5 I F R 5 c G U 9 I l J l Y 2 9 2 Z X J 5 V G F y Z 2 V 0 U m 9 3 I i B W Y W x 1 Z T 0 i b D E i I C 8 + P E V u d H J 5 I F R 5 c G U 9 I k Z p b G x U Y X J n Z X Q i I F Z h b H V l P S J z Q 0 F N U E F J R 0 5 f R l V O R E l O R 1 9 T T 1 V S Q 0 U i I C 8 + P E V u d H J 5 I F R 5 c G U 9 I k Z p b G x l Z E N v b X B s Z X R l U m V z d W x 0 V G 9 X b 3 J r c 2 h l Z X Q i I F Z h b H V l P S J s M S I g L z 4 8 R W 5 0 c n k g V H l w Z T 0 i U X V l c n l J R C I g V m F s d W U 9 I n N m Z m Y y Y j h l Z i 1 h N D M w L T R k M z Q t O D U y Y S 0 z N z U 5 O T R i O W M 1 Z D Y i I C 8 + P E V u d H J 5 I F R 5 c G U 9 I k Z p b G x M Y X N 0 V X B k Y X R l Z C I g V m F s d W U 9 I m Q y M D I z L T A 2 L T I w V D E y O j Q 0 O j Q y L j U 4 N T I w M T h a I i A v P j x F b n R y e S B U e X B l P S J G a W x s R X J y b 3 J D b 3 V u d C I g V m F s d W U 9 I m w w I i A v P j x F b n R y e S B U e X B l P S J G a W x s Q 2 9 s d W 1 u V H l w Z X M i I F Z h b H V l P S J z Q U F B P S I g L z 4 8 R W 5 0 c n k g V H l w Z T 0 i R m l s b E V y c m 9 y Q 2 9 k Z S I g V m F s d W U 9 I n N V b m t u b 3 d u I i A v P j x F b n R y e S B U e X B l P S J G a W x s Q 2 9 s d W 1 u T m F t Z X M i I F Z h b H V l P S J z W y Z x d W 9 0 O 0 Z V T k R J T k c g U 0 9 V U k N F U y Z x d W 9 0 O y w m c X V v d D t B Y m J y Z X Z p Y X R p b 2 4 m c X V v d D t d I i A v P j x F b n R y e S B U e X B l P S J G a W x s U 3 R h d H V z I i B W Y W x 1 Z T 0 i c 0 N v b X B s Z X R l I i A v P j x F b n R y e S B U e X B l P S J G a W x s Q 2 9 1 b n Q i I F Z h b H V l P S J s M y 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D Q U 1 Q Q U l H T l 9 G V U 5 E S U 5 H I F N P V V J D R S 9 B d X R v U m V t b 3 Z l Z E N v b H V t b n M x L n t G V U 5 E S U 5 H I F N P V V J D R V M s M H 0 m c X V v d D s s J n F 1 b 3 Q 7 U 2 V j d G l v b j E v Q 0 F N U E F J R 0 5 f R l V O R E l O R y B T T 1 V S Q 0 U v Q X V 0 b 1 J l b W 9 2 Z W R D b 2 x 1 b W 5 z M S 5 7 Q W J i c m V 2 a W F 0 a W 9 u L D F 9 J n F 1 b 3 Q 7 X S w m c X V v d D t D b 2 x 1 b W 5 D b 3 V u d C Z x d W 9 0 O z o y L C Z x d W 9 0 O 0 t l e U N v b H V t b k 5 h b W V z J n F 1 b 3 Q 7 O l t d L C Z x d W 9 0 O 0 N v b H V t b k l k Z W 5 0 a X R p Z X M m c X V v d D s 6 W y Z x d W 9 0 O 1 N l Y 3 R p b 2 4 x L 0 N B T V B B S U d O X 0 Z V T k R J T k c g U 0 9 V U k N F L 0 F 1 d G 9 S Z W 1 v d m V k Q 2 9 s d W 1 u c z E u e 0 Z V T k R J T k c g U 0 9 V U k N F U y w w f S Z x d W 9 0 O y w m c X V v d D t T Z W N 0 a W 9 u M S 9 D Q U 1 Q Q U l H T l 9 G V U 5 E S U 5 H I F N P V V J D R S 9 B d X R v U m V t b 3 Z l Z E N v b H V t b n M x L n t B Y m J y Z X Z p Y X R p b 2 4 s M X 0 m c X V v d D t d L C Z x d W 9 0 O 1 J l b G F 0 a W 9 u c 2 h p c E l u Z m 8 m c X V v d D s 6 W 1 1 9 I i A v P j w v U 3 R h Y m x l R W 5 0 c m l l c z 4 8 L 0 l 0 Z W 0 + P E l 0 Z W 0 + P E l 0 Z W 1 M b 2 N h d G l v b j 4 8 S X R l b V R 5 c G U + R m 9 y b X V s Y T w v S X R l b V R 5 c G U + P E l 0 Z W 1 Q Y X R o P l N l Y 3 R p b 2 4 x L 0 N B T V B B S U d O X 0 Z V T k R J T k c l M j B T T 1 V S Q 0 U v U 2 9 1 c m N l P C 9 J d G V t U G F 0 a D 4 8 L 0 l 0 Z W 1 M b 2 N h d G l v b j 4 8 U 3 R h Y m x l R W 5 0 c m l l c y A v P j w v S X R l b T 4 8 S X R l b T 4 8 S X R l b U x v Y 2 F 0 a W 9 u P j x J d G V t V H l w Z T 5 G b 3 J t d W x h P C 9 J d G V t V H l w Z T 4 8 S X R l b V B h d G g + U 2 V j d G l v b j E v Q 0 F N U E F J R 0 5 f R l V O R E l O R y U y M F N P V V J D R S 8 2 Z j F j M T Q 4 O S 1 h N G Z k L T R l O W U t Y j N l Z S 1 k Y z A 3 Y 2 M 2 Z D g w Y z c 8 L 0 l 0 Z W 1 Q Y X R o P j w v S X R l b U x v Y 2 F 0 a W 9 u P j x T d G F i b G V F b n R y a W V z I C 8 + P C 9 J d G V t P j x J d G V t P j x J d G V t T G 9 j Y X R p b 2 4 + P E l 0 Z W 1 U e X B l P k Z v c m 1 1 b G E 8 L 0 l 0 Z W 1 U e X B l P j x J d G V t U G F 0 a D 5 T Z W N 0 a W 9 u M S 9 D Q U 1 Q Q U l H T l 9 G V U 5 E S U 5 H J T I w U 0 9 V U k N F L 1 J l b m F t Z W Q l M j B D b 2 x 1 b W 5 z P C 9 J d G V t U G F 0 a D 4 8 L 0 l 0 Z W 1 M b 2 N h d G l v b j 4 8 U 3 R h Y m x l R W 5 0 c m l l c y A v P j w v S X R l b T 4 8 S X R l b T 4 8 S X R l b U x v Y 2 F 0 a W 9 u P j x J d G V t V H l w Z T 5 G b 3 J t d W x h P C 9 J d G V t V H l w Z T 4 8 S X R l b V B h d G g + U 2 V j d G l v b j E v Q 0 F N U E F J R 0 5 f R l V O R E l O R y U y M F N P V V J D R S 9 S Z W 1 v d m V k J T I w T 3 R o Z X I l M j B D b 2 x 1 b W 5 z P C 9 J d G V t U G F 0 a D 4 8 L 0 l 0 Z W 1 M b 2 N h d G l v b j 4 8 U 3 R h Y m x l R W 5 0 c m l l c y A v P j w v S X R l b T 4 8 S X R l b T 4 8 S X R l b U x v Y 2 F 0 a W 9 u P j x J d G V t V H l w Z T 5 G b 3 J t d W x h P C 9 J d G V t V H l w Z T 4 8 S X R l b V B h d G g + U 2 V j d G l v b j E v Q 0 F N U E F J R 0 5 f R l V O R E l O R y U y M F N P V V J D R S 9 S Z W 5 h b W V k J T I w Q 2 9 s d W 1 u c z E 8 L 0 l 0 Z W 1 Q Y X R o P j w v S X R l b U x v Y 2 F 0 a W 9 u P j x T d G F i b G V F b n R y a W V z I C 8 + P C 9 J d G V t P j x J d G V t P j x J d G V t T G 9 j Y X R p b 2 4 + P E l 0 Z W 1 U e X B l P k Z v c m 1 1 b G E 8 L 0 l 0 Z W 1 U e X B l P j x J d G V t U G F 0 a D 5 T Z W N 0 a W 9 u M S 9 D Q U 1 Q Q U l H T l 9 T V F J B V E V H 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Q V R B I F Z B T F V F U y I g L z 4 8 R W 5 0 c n k g V H l w Z T 0 i U m V j b 3 Z l c n l U Y X J n Z X R D b 2 x 1 b W 4 i I F Z h b H V l P S J s M j M i I C 8 + P E V u d H J 5 I F R 5 c G U 9 I l J l Y 2 9 2 Z X J 5 V G F y Z 2 V 0 U m 9 3 I i B W Y W x 1 Z T 0 i b D E i I C 8 + P E V u d H J 5 I F R 5 c G U 9 I k Z p b G x U Y X J n Z X Q i I F Z h b H V l P S J z Q 0 F N U E F J R 0 5 f U 1 R S Q V R F R 1 k i I C 8 + P E V u d H J 5 I F R 5 c G U 9 I k Z p b G x l Z E N v b X B s Z X R l U m V z d W x 0 V G 9 X b 3 J r c 2 h l Z X Q i I F Z h b H V l P S J s M S I g L z 4 8 R W 5 0 c n k g V H l w Z T 0 i U X V l c n l J R C I g V m F s d W U 9 I n N k Y m M 5 Z W I 1 Z C 0 0 M z d j L T R l M W Y t O D c 1 M y 0 5 Z m N k N W I 4 Z D R j N T A i I C 8 + P E V u d H J 5 I F R 5 c G U 9 I k Z p b G x M Y X N 0 V X B k Y X R l Z C I g V m F s d W U 9 I m Q y M D I z L T A 2 L T I w V D E y O j Q 0 O j Q w L j A 1 O D Q 4 N z R a I i A v P j x F b n R y e S B U e X B l P S J G a W x s R X J y b 3 J D b 3 V u d C I g V m F s d W U 9 I m w w I i A v P j x F b n R y e S B U e X B l P S J G a W x s Q 2 9 s d W 1 u V H l w Z X M i I F Z h b H V l P S J z Q U F B P S I g L z 4 8 R W 5 0 c n k g V H l w Z T 0 i R m l s b E V y c m 9 y Q 2 9 k Z S I g V m F s d W U 9 I n N V b m t u b 3 d u I i A v P j x F b n R y e S B U e X B l P S J G a W x s Q 2 9 s d W 1 u T m F t Z X M i I F Z h b H V l P S J z W y Z x d W 9 0 O 1 N U U k F U R U d Z J n F 1 b 3 Q 7 L C Z x d W 9 0 O 1 N 0 c m F 0 Z W d 5 I E l E J n F 1 b 3 Q 7 X S I g L z 4 8 R W 5 0 c n k g V H l w Z T 0 i R m l s b F N 0 Y X R 1 c y I g V m F s d W U 9 I n N D b 2 1 w b G V 0 Z S I g L z 4 8 R W 5 0 c n k g V H l w Z T 0 i R m l s b E N v d W 5 0 I i B W Y W x 1 Z T 0 i b D k 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0 F N U E F J R 0 5 f U 1 R S Q V R F R 1 k v Q X V 0 b 1 J l b W 9 2 Z W R D b 2 x 1 b W 5 z M S 5 7 U 1 R S Q V R F R 1 k s M H 0 m c X V v d D s s J n F 1 b 3 Q 7 U 2 V j d G l v b j E v Q 0 F N U E F J R 0 5 f U 1 R S Q V R F R 1 k v Q X V 0 b 1 J l b W 9 2 Z W R D b 2 x 1 b W 5 z M S 5 7 U 3 R y Y X R l Z 3 k g S U Q s M X 0 m c X V v d D t d L C Z x d W 9 0 O 0 N v b H V t b k N v d W 5 0 J n F 1 b 3 Q 7 O j I s J n F 1 b 3 Q 7 S 2 V 5 Q 2 9 s d W 1 u T m F t Z X M m c X V v d D s 6 W 1 0 s J n F 1 b 3 Q 7 Q 2 9 s d W 1 u S W R l b n R p d G l l c y Z x d W 9 0 O z p b J n F 1 b 3 Q 7 U 2 V j d G l v b j E v Q 0 F N U E F J R 0 5 f U 1 R S Q V R F R 1 k v Q X V 0 b 1 J l b W 9 2 Z W R D b 2 x 1 b W 5 z M S 5 7 U 1 R S Q V R F R 1 k s M H 0 m c X V v d D s s J n F 1 b 3 Q 7 U 2 V j d G l v b j E v Q 0 F N U E F J R 0 5 f U 1 R S Q V R F R 1 k v Q X V 0 b 1 J l b W 9 2 Z W R D b 2 x 1 b W 5 z M S 5 7 U 3 R y Y X R l Z 3 k g S U Q s M X 0 m c X V v d D t d L C Z x d W 9 0 O 1 J l b G F 0 a W 9 u c 2 h p c E l u Z m 8 m c X V v d D s 6 W 1 1 9 I i A v P j w v U 3 R h Y m x l R W 5 0 c m l l c z 4 8 L 0 l 0 Z W 0 + P E l 0 Z W 0 + P E l 0 Z W 1 M b 2 N h d G l v b j 4 8 S X R l b V R 5 c G U + R m 9 y b X V s Y T w v S X R l b V R 5 c G U + P E l 0 Z W 1 Q Y X R o P l N l Y 3 R p b 2 4 x L 0 N B T V B B S U d O X 1 N U U k F U R U d Z L 1 N v d X J j Z T w v S X R l b V B h d G g + P C 9 J d G V t T G 9 j Y X R p b 2 4 + P F N 0 Y W J s Z U V u d H J p Z X M g L z 4 8 L 0 l 0 Z W 0 + P E l 0 Z W 0 + P E l 0 Z W 1 M b 2 N h d G l v b j 4 8 S X R l b V R 5 c G U + R m 9 y b X V s Y T w v S X R l b V R 5 c G U + P E l 0 Z W 1 Q Y X R o P l N l Y 3 R p b 2 4 x L 0 N B T V B B S U d O X 1 N U U k F U R U d Z L 2 J j Y W M z O D k w L W U 0 O D E t N D N m N y 1 h Z D l m L T Q z M G Z h O T F m M G I 5 M T w v S X R l b V B h d G g + P C 9 J d G V t T G 9 j Y X R p b 2 4 + P F N 0 Y W J s Z U V u d H J p Z X M g L z 4 8 L 0 l 0 Z W 0 + P E l 0 Z W 0 + P E l 0 Z W 1 M b 2 N h d G l v b j 4 8 S X R l b V R 5 c G U + R m 9 y b X V s Y T w v S X R l b V R 5 c G U + P E l 0 Z W 1 Q Y X R o P l N l Y 3 R p b 2 4 x L 0 N B T V B B S U d O X 1 N U U k F U R U d Z L 1 J l b m F t Z W Q l M j B D b 2 x 1 b W 5 z P C 9 J d G V t U G F 0 a D 4 8 L 0 l 0 Z W 1 M b 2 N h d G l v b j 4 8 U 3 R h Y m x l R W 5 0 c m l l c y A v P j w v S X R l b T 4 8 S X R l b T 4 8 S X R l b U x v Y 2 F 0 a W 9 u P j x J d G V t V H l w Z T 5 G b 3 J t d W x h P C 9 J d G V t V H l w Z T 4 8 S X R l b V B h d G g + U 2 V j d G l v b j E v Q 0 F N U E F J R 0 5 f U 1 R S Q V R F R 1 k v U m V t b 3 Z l Z C U y M E 9 0 a G V y J T I w Q 2 9 s d W 1 u c z w v S X R l b V B h d G g + P C 9 J d G V t T G 9 j Y X R p b 2 4 + P F N 0 Y W J s Z U V u d H J p Z X M g L z 4 8 L 0 l 0 Z W 0 + P E l 0 Z W 0 + P E l 0 Z W 1 M b 2 N h d G l v b j 4 8 S X R l b V R 5 c G U + R m 9 y b X V s Y T w v S X R l b V R 5 c G U + P E l 0 Z W 1 Q Y X R o P l N l Y 3 R p b 2 4 x L 0 N B T V B B S U d O X 1 N U U k F U R U d Z L 1 J l b m F t Z W Q l M j B D b 2 x 1 b W 5 z M T w v S X R l b V B h d G g + P C 9 J d G V t T G 9 j Y X R p b 2 4 + P F N 0 Y W J s Z U V u d H J p Z X M g L z 4 8 L 0 l 0 Z W 0 + P E l 0 Z W 0 + P E l 0 Z W 1 M b 2 N h d G l v b j 4 8 S X R l b V R 5 c G U + R m 9 y b X V s Y T w v S X R l b V R 5 c G U + P E l 0 Z W 1 Q Y X R o P l N l Y 3 R p b 2 4 x L 0 N B T V B B S U d O X 1 B B U l R O R V 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I 2 I i A v P j x F b n R y e S B U e X B l P S J S Z W N v d m V y e V R h c m d l d F J v d y I g V m F s d W U 9 I m w x I i A v P j x F b n R y e S B U e X B l P S J G a W x s V G F y Z 2 V 0 I i B W Y W x 1 Z T 0 i c 0 N B T V B B S U d O X 1 B B U l R O R V I i I C 8 + P E V u d H J 5 I F R 5 c G U 9 I k Z p b G x l Z E N v b X B s Z X R l U m V z d W x 0 V G 9 X b 3 J r c 2 h l Z X Q i I F Z h b H V l P S J s M S I g L z 4 8 R W 5 0 c n k g V H l w Z T 0 i U X V l c n l J R C I g V m F s d W U 9 I n M 0 M W Q w Z j M 1 M C 1 l N W J h L T Q x M 2 U t Y j l k O C 0 1 M D R k Y z U 5 M W V h Z j k i I C 8 + P E V u d H J 5 I F R 5 c G U 9 I k Z p b G x M Y X N 0 V X B k Y X R l Z C I g V m F s d W U 9 I m Q y M D I z L T A 2 L T I w V D E y O j Q 0 O j M 5 L j k 2 M D E 1 O D N a I i A v P j x F b n R y e S B U e X B l P S J G a W x s R X J y b 3 J D b 3 V u d C I g V m F s d W U 9 I m w w I i A v P j x F b n R y e S B U e X B l P S J G a W x s Q 2 9 s d W 1 u V H l w Z X M i I F Z h b H V l P S J z Q U F B P S I g L z 4 8 R W 5 0 c n k g V H l w Z T 0 i R m l s b E V y c m 9 y Q 2 9 k Z S I g V m F s d W U 9 I n N V b m t u b 3 d u I i A v P j x F b n R y e S B U e X B l P S J G a W x s Q 2 9 s d W 1 u T m F t Z X M i I F Z h b H V l P S J z W y Z x d W 9 0 O 1 B B U l R O R V I m c X V v d D s s J n F 1 b 3 Q 7 U G F y d G 5 l c i B J R C Z x d W 9 0 O 1 0 i I C 8 + P E V u d H J 5 I F R 5 c G U 9 I k Z p b G x T d G F 0 d X M i I F Z h b H V l P S J z Q 2 9 t c G x l d G U i I C 8 + P E V u d H J 5 I F R 5 c G U 9 I k Z p b G x D b 3 V u d C I g V m F s d W U 9 I m w z 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B T V B B S U d O X 1 B B U l R O R V I v Q X V 0 b 1 J l b W 9 2 Z W R D b 2 x 1 b W 5 z M S 5 7 U E F S V E 5 F U i w w f S Z x d W 9 0 O y w m c X V v d D t T Z W N 0 a W 9 u M S 9 D Q U 1 Q Q U l H T l 9 Q Q V J U T k V S L 0 F 1 d G 9 S Z W 1 v d m V k Q 2 9 s d W 1 u c z E u e 1 B h c n R u Z X I g S U Q s M X 0 m c X V v d D t d L C Z x d W 9 0 O 0 N v b H V t b k N v d W 5 0 J n F 1 b 3 Q 7 O j I s J n F 1 b 3 Q 7 S 2 V 5 Q 2 9 s d W 1 u T m F t Z X M m c X V v d D s 6 W 1 0 s J n F 1 b 3 Q 7 Q 2 9 s d W 1 u S W R l b n R p d G l l c y Z x d W 9 0 O z p b J n F 1 b 3 Q 7 U 2 V j d G l v b j E v Q 0 F N U E F J R 0 5 f U E F S V E 5 F U i 9 B d X R v U m V t b 3 Z l Z E N v b H V t b n M x L n t Q Q V J U T k V S L D B 9 J n F 1 b 3 Q 7 L C Z x d W 9 0 O 1 N l Y 3 R p b 2 4 x L 0 N B T V B B S U d O X 1 B B U l R O R V I v Q X V 0 b 1 J l b W 9 2 Z W R D b 2 x 1 b W 5 z M S 5 7 U G F y d G 5 l c i B J R C w x f S Z x d W 9 0 O 1 0 s J n F 1 b 3 Q 7 U m V s Y X R p b 2 5 z a G l w S W 5 m b y Z x d W 9 0 O z p b X X 0 i I C 8 + P C 9 T d G F i b G V F b n R y a W V z P j w v S X R l b T 4 8 S X R l b T 4 8 S X R l b U x v Y 2 F 0 a W 9 u P j x J d G V t V H l w Z T 5 G b 3 J t d W x h P C 9 J d G V t V H l w Z T 4 8 S X R l b V B h d G g + U 2 V j d G l v b j E v Q 0 F N U E F J R 0 5 f U E F S V E 5 F U i 9 T b 3 V y Y 2 U 8 L 0 l 0 Z W 1 Q Y X R o P j w v S X R l b U x v Y 2 F 0 a W 9 u P j x T d G F i b G V F b n R y a W V z I C 8 + P C 9 J d G V t P j x J d G V t P j x J d G V t T G 9 j Y X R p b 2 4 + P E l 0 Z W 1 U e X B l P k Z v c m 1 1 b G E 8 L 0 l 0 Z W 1 U e X B l P j x J d G V t U G F 0 a D 5 T Z W N 0 a W 9 u M S 9 D Q U 1 Q Q U l H T l 9 Q Q V J U T k V S L z Y 4 Z D F i Y T d j L W M 3 N W U t N G U 2 O S 0 4 N j U 2 L T l i M z A 5 M j h h Z D l h Y j w v S X R l b V B h d G g + P C 9 J d G V t T G 9 j Y X R p b 2 4 + P F N 0 Y W J s Z U V u d H J p Z X M g L z 4 8 L 0 l 0 Z W 0 + P E l 0 Z W 0 + P E l 0 Z W 1 M b 2 N h d G l v b j 4 8 S X R l b V R 5 c G U + R m 9 y b X V s Y T w v S X R l b V R 5 c G U + P E l 0 Z W 1 Q Y X R o P l N l Y 3 R p b 2 4 x L 0 N B T V B B S U d O X 1 B B U l R O R V I v U m V u Y W 1 l Z C U y M E N v b H V t b n M 8 L 0 l 0 Z W 1 Q Y X R o P j w v S X R l b U x v Y 2 F 0 a W 9 u P j x T d G F i b G V F b n R y a W V z I C 8 + P C 9 J d G V t P j x J d G V t P j x J d G V t T G 9 j Y X R p b 2 4 + P E l 0 Z W 1 U e X B l P k Z v c m 1 1 b G E 8 L 0 l 0 Z W 1 U e X B l P j x J d G V t U G F 0 a D 5 T Z W N 0 a W 9 u M S 9 D Q U 1 Q Q U l H T l 9 Q Q V J U T k V S L 1 J l b W 9 2 Z W Q l M j B P d G h l c i U y M E N v b H V t b n M 8 L 0 l 0 Z W 1 Q Y X R o P j w v S X R l b U x v Y 2 F 0 a W 9 u P j x T d G F i b G V F b n R y a W V z I C 8 + P C 9 J d G V t P j x J d G V t P j x J d G V t T G 9 j Y X R p b 2 4 + P E l 0 Z W 1 U e X B l P k Z v c m 1 1 b G E 8 L 0 l 0 Z W 1 U e X B l P j x J d G V t U G F 0 a D 5 T Z W N 0 a W 9 u M S 9 D Q U 1 Q Q U l H T l 9 Q Q V J U T k V S L 1 J l b m F t Z W Q l M j B D b 2 x 1 b W 5 z M T w v S X R l b V B h d G g + P C 9 J d G V t T G 9 j Y X R p b 2 4 + P F N 0 Y W J s Z U V u d H J p Z X M g L z 4 8 L 0 l 0 Z W 0 + P E l 0 Z W 0 + P E l 0 Z W 1 M b 2 N h d G l v b j 4 8 S X R l b V R 5 c G U + R m 9 y b X V s Y T w v S X R l b V R 5 c G U + P E l 0 Z W 1 Q Y X R o P l N l Y 3 R p b 2 4 x L 0 N B T V B B S U d O X 0 N B V E V H T 1 J 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N B T V B B S U d O X 0 N B V E V H T 1 J Z I i A v P j x F b n R y e S B U e X B l P S J G a W x s Z W R D b 2 1 w b G V 0 Z V J l c 3 V s d F R v V 2 9 y a 3 N o Z W V 0 I i B W Y W x 1 Z T 0 i b D E i I C 8 + P E V u d H J 5 I F R 5 c G U 9 I l F 1 Z X J 5 S U Q i I F Z h b H V l P S J z N m E 4 N z M z M 2 E t M W I z O C 0 0 Z D A w L W E z Y m Q t Y W Y y N T Z l N T Y z N 2 Q 1 I i A v P j x F b n R y e S B U e X B l P S J G a W x s T G F z d F V w Z G F 0 Z W Q i I F Z h b H V l P S J k M j A y M y 0 w N i 0 y M F Q x M j o 0 N D o z O S 4 4 M D c 1 N T I 4 W i I g L z 4 8 R W 5 0 c n k g V H l w Z T 0 i R m l s b E V y c m 9 y Q 2 9 1 b n Q i I F Z h b H V l P S J s M C I g L z 4 8 R W 5 0 c n k g V H l w Z T 0 i R m l s b E N v b H V t b l R 5 c G V z I i B W Y W x 1 Z T 0 i c 0 F B Q T 0 i I C 8 + P E V u d H J 5 I F R 5 c G U 9 I k Z p b G x F c n J v c k N v Z G U i I F Z h b H V l P S J z V W 5 r b m 9 3 b i I g L z 4 8 R W 5 0 c n k g V H l w Z T 0 i R m l s b E N v b H V t b k 5 h b W V z I i B W Y W x 1 Z T 0 i c 1 s m c X V v d D t D Q V R F R 0 9 S W S Z x d W 9 0 O y w m c X V v d D t D Y W 1 w Y W l n b i B D Y X R l Z 2 9 y e S B J R C Z x d W 9 0 O 1 0 i I C 8 + P E V u d H J 5 I F R 5 c G U 9 I k Z p b G x T d G F 0 d X M i I F Z h b H V l P S J z Q 2 9 t c G x l d G U i I C 8 + P E V u d H J 5 I F R 5 c G U 9 I k Z p b G x D b 3 V u d C I g V m F s d W U 9 I m w x 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B T V B B S U d O X 0 N B V E V H T 1 J Z L 0 F 1 d G 9 S Z W 1 v d m V k Q 2 9 s d W 1 u c z E u e 0 N B V E V H T 1 J Z L D B 9 J n F 1 b 3 Q 7 L C Z x d W 9 0 O 1 N l Y 3 R p b 2 4 x L 0 N B T V B B S U d O X 0 N B V E V H T 1 J Z L 0 F 1 d G 9 S Z W 1 v d m V k Q 2 9 s d W 1 u c z E u e 0 N h b X B h a W d u I E N h d G V n b 3 J 5 I E l E L D F 9 J n F 1 b 3 Q 7 X S w m c X V v d D t D b 2 x 1 b W 5 D b 3 V u d C Z x d W 9 0 O z o y L C Z x d W 9 0 O 0 t l e U N v b H V t b k 5 h b W V z J n F 1 b 3 Q 7 O l t d L C Z x d W 9 0 O 0 N v b H V t b k l k Z W 5 0 a X R p Z X M m c X V v d D s 6 W y Z x d W 9 0 O 1 N l Y 3 R p b 2 4 x L 0 N B T V B B S U d O X 0 N B V E V H T 1 J Z L 0 F 1 d G 9 S Z W 1 v d m V k Q 2 9 s d W 1 u c z E u e 0 N B V E V H T 1 J Z L D B 9 J n F 1 b 3 Q 7 L C Z x d W 9 0 O 1 N l Y 3 R p b 2 4 x L 0 N B T V B B S U d O X 0 N B V E V H T 1 J Z L 0 F 1 d G 9 S Z W 1 v d m V k Q 2 9 s d W 1 u c z E u e 0 N h b X B h a W d u I E N h d G V n b 3 J 5 I E l E L D F 9 J n F 1 b 3 Q 7 X S w m c X V v d D t S Z W x h d G l v b n N o a X B J b m Z v J n F 1 b 3 Q 7 O l t d f S I g L z 4 8 L 1 N 0 Y W J s Z U V u d H J p Z X M + P C 9 J d G V t P j x J d G V t P j x J d G V t T G 9 j Y X R p b 2 4 + P E l 0 Z W 1 U e X B l P k Z v c m 1 1 b G E 8 L 0 l 0 Z W 1 U e X B l P j x J d G V t U G F 0 a D 5 T Z W N 0 a W 9 u M S 9 D Q U 1 Q Q U l H T l 9 D Q V R F R 0 9 S W S 9 T b 3 V y Y 2 U 8 L 0 l 0 Z W 1 Q Y X R o P j w v S X R l b U x v Y 2 F 0 a W 9 u P j x T d G F i b G V F b n R y a W V z I C 8 + P C 9 J d G V t P j x J d G V t P j x J d G V t T G 9 j Y X R p b 2 4 + P E l 0 Z W 1 U e X B l P k Z v c m 1 1 b G E 8 L 0 l 0 Z W 1 U e X B l P j x J d G V t U G F 0 a D 5 T Z W N 0 a W 9 u M S 9 D Q U 1 Q Q U l H T l 9 D Q V R F R 0 9 S W S 9 i M j M x N G J h M C 0 x M T l j L T Q 0 N T E t O T A 1 Y i 1 m Y 2 V k Y z h j N D h h Y z I 8 L 0 l 0 Z W 1 Q Y X R o P j w v S X R l b U x v Y 2 F 0 a W 9 u P j x T d G F i b G V F b n R y a W V z I C 8 + P C 9 J d G V t P j x J d G V t P j x J d G V t T G 9 j Y X R p b 2 4 + P E l 0 Z W 1 U e X B l P k Z v c m 1 1 b G E 8 L 0 l 0 Z W 1 U e X B l P j x J d G V t U G F 0 a D 5 T Z W N 0 a W 9 u M S 9 D Q U 1 Q Q U l H T l 9 D Q V R F R 0 9 S W S 9 S Z W 5 h b W V k J T I w Q 2 9 s d W 1 u c z w v S X R l b V B h d G g + P C 9 J d G V t T G 9 j Y X R p b 2 4 + P F N 0 Y W J s Z U V u d H J p Z X M g L z 4 8 L 0 l 0 Z W 0 + P E l 0 Z W 0 + P E l 0 Z W 1 M b 2 N h d G l v b j 4 8 S X R l b V R 5 c G U + R m 9 y b X V s Y T w v S X R l b V R 5 c G U + P E l 0 Z W 1 Q Y X R o P l N l Y 3 R p b 2 4 x L 0 N B T V B B S U d O X 0 N B V E V H T 1 J Z L 1 J l b W 9 2 Z W Q l M j B P d G h l c i U y M E N v b H V t b n M 8 L 0 l 0 Z W 1 Q Y X R o P j w v S X R l b U x v Y 2 F 0 a W 9 u P j x T d G F i b G V F b n R y a W V z I C 8 + P C 9 J d G V t P j x J d G V t P j x J d G V t T G 9 j Y X R p b 2 4 + P E l 0 Z W 1 U e X B l P k Z v c m 1 1 b G E 8 L 0 l 0 Z W 1 U e X B l P j x J d G V t U G F 0 a D 5 T Z W N 0 a W 9 u M S 9 D Q U 1 Q Q U l H T l 9 D Q V R F R 0 9 S W S 9 S Z W 5 h b W V k J T I w Q 2 9 s d W 1 u c z E 8 L 0 l 0 Z W 1 Q Y X R o P j w v S X R l b U x v Y 2 F 0 a W 9 u P j x T d G F i b G V F b n R y a W V z I C 8 + P C 9 J d G V t P j x J d G V t P j x J d G V t T G 9 j Y X R p b 2 4 + P E l 0 Z W 1 U e X B l P k Z v c m 1 1 b G E 8 L 0 l 0 Z W 1 U e X B l P j x J d G V t U G F 0 a D 5 T Z W N 0 a W 9 u M S 9 D Q U 1 Q Q U l H T l 9 D T 0 5 T V U 1 F U i U y M E p P V V J O R V 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M y I i A v P j x F b n R y e S B U e X B l P S J S Z W N v d m V y e V R h c m d l d F J v d y I g V m F s d W U 9 I m w x I i A v P j x F b n R y e S B U e X B l P S J G a W x s V G F y Z 2 V 0 I i B W Y W x 1 Z T 0 i c 0 N B T V B B S U d O X 0 N P T l N V T U V S X 0 p P V V J O R V k i I C 8 + P E V u d H J 5 I F R 5 c G U 9 I k Z p b G x l Z E N v b X B s Z X R l U m V z d W x 0 V G 9 X b 3 J r c 2 h l Z X Q i I F Z h b H V l P S J s M S I g L z 4 8 R W 5 0 c n k g V H l w Z T 0 i U X V l c n l J R C I g V m F s d W U 9 I n N l Y T J l Z T M y N i 1 j M G R h L T R m Y 2 E t Y j I w Y i 0 1 O D J i Y z M 3 N j R k Z m E i I C 8 + P E V u d H J 5 I F R 5 c G U 9 I k Z p b G x M Y X N 0 V X B k Y X R l Z C I g V m F s d W U 9 I m Q y M D I z L T A 2 L T I w V D E y O j Q 0 O j M 5 L j Y y M z k x N T R a I i A v P j x F b n R y e S B U e X B l P S J G a W x s R X J y b 3 J D b 3 V u d C I g V m F s d W U 9 I m w w I i A v P j x F b n R y e S B U e X B l P S J G a W x s Q 2 9 s d W 1 u V H l w Z X M i I F Z h b H V l P S J z Q U F B P S I g L z 4 8 R W 5 0 c n k g V H l w Z T 0 i R m l s b E V y c m 9 y Q 2 9 k Z S I g V m F s d W U 9 I n N V b m t u b 3 d u I i A v P j x F b n R y e S B U e X B l P S J G a W x s Q 2 9 s d W 1 u T m F t Z X M i I F Z h b H V l P S J z W y Z x d W 9 0 O 0 N P T l N V T U V S I E p P V V J O R V k m c X V v d D s s J n F 1 b 3 Q 7 Q W J i c m V 2 a W F 0 a W 9 u J n F 1 b 3 Q 7 X S I g L z 4 8 R W 5 0 c n k g V H l w Z T 0 i R m l s b F N 0 Y X R 1 c y I g V m F s d W U 9 I n N D b 2 1 w b G V 0 Z S I g L z 4 8 R W 5 0 c n k g V H l w Z T 0 i R m l s b E N v d W 5 0 I i B W Y W x 1 Z T 0 i b D E w 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B T V B B S U d O X 0 N P T l N V T U V S I E p P V V J O R V k v Q X V 0 b 1 J l b W 9 2 Z W R D b 2 x 1 b W 5 z M S 5 7 Q 0 9 O U 1 V N R V I g S k 9 V U k 5 F W S w w f S Z x d W 9 0 O y w m c X V v d D t T Z W N 0 a W 9 u M S 9 D Q U 1 Q Q U l H T l 9 D T 0 5 T V U 1 F U i B K T 1 V S T k V Z L 0 F 1 d G 9 S Z W 1 v d m V k Q 2 9 s d W 1 u c z E u e 0 F i Y n J l d m l h d G l v b i w x f S Z x d W 9 0 O 1 0 s J n F 1 b 3 Q 7 Q 2 9 s d W 1 u Q 2 9 1 b n Q m c X V v d D s 6 M i w m c X V v d D t L Z X l D b 2 x 1 b W 5 O Y W 1 l c y Z x d W 9 0 O z p b X S w m c X V v d D t D b 2 x 1 b W 5 J Z G V u d G l 0 a W V z J n F 1 b 3 Q 7 O l s m c X V v d D t T Z W N 0 a W 9 u M S 9 D Q U 1 Q Q U l H T l 9 D T 0 5 T V U 1 F U i B K T 1 V S T k V Z L 0 F 1 d G 9 S Z W 1 v d m V k Q 2 9 s d W 1 u c z E u e 0 N P T l N V T U V S I E p P V V J O R V k s M H 0 m c X V v d D s s J n F 1 b 3 Q 7 U 2 V j d G l v b j E v Q 0 F N U E F J R 0 5 f Q 0 9 O U 1 V N R V I g S k 9 V U k 5 F W S 9 B d X R v U m V t b 3 Z l Z E N v b H V t b n M x L n t B Y m J y Z X Z p Y X R p b 2 4 s M X 0 m c X V v d D t d L C Z x d W 9 0 O 1 J l b G F 0 a W 9 u c 2 h p c E l u Z m 8 m c X V v d D s 6 W 1 1 9 I i A v P j w v U 3 R h Y m x l R W 5 0 c m l l c z 4 8 L 0 l 0 Z W 0 + P E l 0 Z W 0 + P E l 0 Z W 1 M b 2 N h d G l v b j 4 8 S X R l b V R 5 c G U + R m 9 y b X V s Y T w v S X R l b V R 5 c G U + P E l 0 Z W 1 Q Y X R o P l N l Y 3 R p b 2 4 x L 0 N B T V B B S U d O X 0 N P T l N V T U V S J T I w S k 9 V U k 5 F W S 9 T b 3 V y Y 2 U 8 L 0 l 0 Z W 1 Q Y X R o P j w v S X R l b U x v Y 2 F 0 a W 9 u P j x T d G F i b G V F b n R y a W V z I C 8 + P C 9 J d G V t P j x J d G V t P j x J d G V t T G 9 j Y X R p b 2 4 + P E l 0 Z W 1 U e X B l P k Z v c m 1 1 b G E 8 L 0 l 0 Z W 1 U e X B l P j x J d G V t U G F 0 a D 5 T Z W N 0 a W 9 u M S 9 D Q U 1 Q Q U l H T l 9 D T 0 5 T V U 1 F U i U y M E p P V V J O R V k v M 2 I 5 M T V k Z j M t M 2 Q z O S 0 0 O W Q 5 L W F k Z G M t M D F i Z D E 3 M D F h M T N k P C 9 J d G V t U G F 0 a D 4 8 L 0 l 0 Z W 1 M b 2 N h d G l v b j 4 8 U 3 R h Y m x l R W 5 0 c m l l c y A v P j w v S X R l b T 4 8 S X R l b T 4 8 S X R l b U x v Y 2 F 0 a W 9 u P j x J d G V t V H l w Z T 5 G b 3 J t d W x h P C 9 J d G V t V H l w Z T 4 8 S X R l b V B h d G g + U 2 V j d G l v b j E v Q 0 F N U E F J R 0 5 f Q 0 9 O U 1 V N R V I l M j B K T 1 V S T k V Z L 1 J l b m F t Z W Q l M j B D b 2 x 1 b W 5 z P C 9 J d G V t U G F 0 a D 4 8 L 0 l 0 Z W 1 M b 2 N h d G l v b j 4 8 U 3 R h Y m x l R W 5 0 c m l l c y A v P j w v S X R l b T 4 8 S X R l b T 4 8 S X R l b U x v Y 2 F 0 a W 9 u P j x J d G V t V H l w Z T 5 G b 3 J t d W x h P C 9 J d G V t V H l w Z T 4 8 S X R l b V B h d G g + U 2 V j d G l v b j E v Q 0 F N U E F J R 0 5 f Q 0 9 O U 1 V N R V I l M j B K T 1 V S T k V Z L 1 J l b W 9 2 Z W Q l M j B P d G h l c i U y M E N v b H V t b n M 8 L 0 l 0 Z W 1 Q Y X R o P j w v S X R l b U x v Y 2 F 0 a W 9 u P j x T d G F i b G V F b n R y a W V z I C 8 + P C 9 J d G V t P j x J d G V t P j x J d G V t T G 9 j Y X R p b 2 4 + P E l 0 Z W 1 U e X B l P k Z v c m 1 1 b G E 8 L 0 l 0 Z W 1 U e X B l P j x J d G V t U G F 0 a D 5 T Z W N 0 a W 9 u M S 9 D Q U 1 Q Q U l H T l 9 D T 0 5 T V U 1 F U i U y M E p P V V J O R V k v U m V u Y W 1 l Z C U y M E N v b H V t b n M x P C 9 J d G V t U G F 0 a D 4 8 L 0 l 0 Z W 1 M b 2 N h d G l v b j 4 8 U 3 R h Y m x l R W 5 0 c m l l c y A v P j w v S X R l b T 4 8 S X R l b T 4 8 S X R l b U x v Y 2 F 0 a W 9 u P j x J d G V t V H l w Z T 5 G b 3 J t d W x h P C 9 J d G V t V H l w Z T 4 8 S X R l b V B h d G g + U 2 V j d G l v b j E v U E x B Q 0 V N R U 5 U X 0 Z P U k 1 B V 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Q V R B I F Z B T F V F U y I g L z 4 8 R W 5 0 c n k g V H l w Z T 0 i U m V j b 3 Z l c n l U Y X J n Z X R D b 2 x 1 b W 4 i I F Z h b H V l P S J s M z g i I C 8 + P E V u d H J 5 I F R 5 c G U 9 I l J l Y 2 9 2 Z X J 5 V G F y Z 2 V 0 U m 9 3 I i B W Y W x 1 Z T 0 i b D E i I C 8 + P E V u d H J 5 I F R 5 c G U 9 I k Z p b G x U Y X J n Z X Q i I F Z h b H V l P S J z U E x B Q 0 V N R U 5 U X 0 Z P U k 1 B V C I g L z 4 8 R W 5 0 c n k g V H l w Z T 0 i R m l s b G V k Q 2 9 t c G x l d G V S Z X N 1 b H R U b 1 d v c m t z a G V l d C I g V m F s d W U 9 I m w x I i A v P j x F b n R y e S B U e X B l P S J R d W V y e U l E I i B W Y W x 1 Z T 0 i c 2 U 0 Y z h j Z G M z L W I 5 M z k t N D I 5 Y y 1 i Y T h m L W N j M T c 4 O D V k N D E 3 Y S I g L z 4 8 R W 5 0 c n k g V H l w Z T 0 i R m l s b E x h c 3 R V c G R h d G V k I i B W Y W x 1 Z T 0 i Z D I w M j M t M D Y t M j B U M T I 6 N D Q 6 M z k u N D M 0 N T I 4 M V o i I C 8 + P E V u d H J 5 I F R 5 c G U 9 I k Z p b G x F c n J v c k N v d W 5 0 I i B W Y W x 1 Z T 0 i b D A i I C 8 + P E V u d H J 5 I F R 5 c G U 9 I k Z p b G x D b 2 x 1 b W 5 U e X B l c y I g V m F s d W U 9 I n N B Q U E 9 I i A v P j x F b n R y e S B U e X B l P S J G a W x s R X J y b 3 J D b 2 R l I i B W Y W x 1 Z T 0 i c 1 V u a 2 5 v d 2 4 i I C 8 + P E V u d H J 5 I F R 5 c G U 9 I k Z p b G x D b 2 x 1 b W 5 O Y W 1 l c y I g V m F s d W U 9 I n N b J n F 1 b 3 Q 7 U E x B Q 0 V N R U 5 U X 0 Z P U k 1 B V C Z x d W 9 0 O y w m c X V v d D t B Y m J y Z X Z p Y X R p b 2 5 z J n F 1 b 3 Q 7 X S I g L z 4 8 R W 5 0 c n k g V H l w Z T 0 i R m l s b F N 0 Y X R 1 c y I g V m F s d W U 9 I n N D b 2 1 w b G V 0 Z S I g L z 4 8 R W 5 0 c n k g V H l w Z T 0 i R m l s b E N v d W 5 0 I i B W Y W x 1 Z T 0 i b D I 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B M Q U N F T U V O V F 9 G T 1 J N Q V Q v Q X V 0 b 1 J l b W 9 2 Z W R D b 2 x 1 b W 5 z M S 5 7 U E x B Q 0 V N R U 5 U X 0 Z P U k 1 B V C w w f S Z x d W 9 0 O y w m c X V v d D t T Z W N 0 a W 9 u M S 9 Q T E F D R U 1 F T l R f R k 9 S T U F U L 0 F 1 d G 9 S Z W 1 v d m V k Q 2 9 s d W 1 u c z E u e 0 F i Y n J l d m l h d G l v b n M s M X 0 m c X V v d D t d L C Z x d W 9 0 O 0 N v b H V t b k N v d W 5 0 J n F 1 b 3 Q 7 O j I s J n F 1 b 3 Q 7 S 2 V 5 Q 2 9 s d W 1 u T m F t Z X M m c X V v d D s 6 W 1 0 s J n F 1 b 3 Q 7 Q 2 9 s d W 1 u S W R l b n R p d G l l c y Z x d W 9 0 O z p b J n F 1 b 3 Q 7 U 2 V j d G l v b j E v U E x B Q 0 V N R U 5 U X 0 Z P U k 1 B V C 9 B d X R v U m V t b 3 Z l Z E N v b H V t b n M x L n t Q T E F D R U 1 F T l R f R k 9 S T U F U L D B 9 J n F 1 b 3 Q 7 L C Z x d W 9 0 O 1 N l Y 3 R p b 2 4 x L 1 B M Q U N F T U V O V F 9 G T 1 J N Q V Q v Q X V 0 b 1 J l b W 9 2 Z W R D b 2 x 1 b W 5 z M S 5 7 Q W J i c m V 2 a W F 0 a W 9 u c y w x f S Z x d W 9 0 O 1 0 s J n F 1 b 3 Q 7 U m V s Y X R p b 2 5 z a G l w S W 5 m b y Z x d W 9 0 O z p b X X 0 i I C 8 + P C 9 T d G F i b G V F b n R y a W V z P j w v S X R l b T 4 8 S X R l b T 4 8 S X R l b U x v Y 2 F 0 a W 9 u P j x J d G V t V H l w Z T 5 G b 3 J t d W x h P C 9 J d G V t V H l w Z T 4 8 S X R l b V B h d G g + U 2 V j d G l v b j E v U E x B Q 0 V N R U 5 U X 0 Z P U k 1 B V C 9 T b 3 V y Y 2 U 8 L 0 l 0 Z W 1 Q Y X R o P j w v S X R l b U x v Y 2 F 0 a W 9 u P j x T d G F i b G V F b n R y a W V z I C 8 + P C 9 J d G V t P j x J d G V t P j x J d G V t T G 9 j Y X R p b 2 4 + P E l 0 Z W 1 U e X B l P k Z v c m 1 1 b G E 8 L 0 l 0 Z W 1 U e X B l P j x J d G V t U G F 0 a D 5 T Z W N 0 a W 9 u M S 9 Q T E F D R U 1 F T l R f R k 9 S T U F U L z d h M T I 3 Z D E y L T A 1 N G I t N D l j Z S 1 h Y j Q 5 L T E y M j U y N D l h N j c 4 N T w v S X R l b V B h d G g + P C 9 J d G V t T G 9 j Y X R p b 2 4 + P F N 0 Y W J s Z U V u d H J p Z X M g L z 4 8 L 0 l 0 Z W 0 + P E l 0 Z W 0 + P E l 0 Z W 1 M b 2 N h d G l v b j 4 8 S X R l b V R 5 c G U + R m 9 y b X V s Y T w v S X R l b V R 5 c G U + P E l 0 Z W 1 Q Y X R o P l N l Y 3 R p b 2 4 x L 1 B M Q U N F T U V O V F 9 G T 1 J N Q V Q v U m V u Y W 1 l Z C U y M E N v b H V t b n M 8 L 0 l 0 Z W 1 Q Y X R o P j w v S X R l b U x v Y 2 F 0 a W 9 u P j x T d G F i b G V F b n R y a W V z I C 8 + P C 9 J d G V t P j x J d G V t P j x J d G V t T G 9 j Y X R p b 2 4 + P E l 0 Z W 1 U e X B l P k Z v c m 1 1 b G E 8 L 0 l 0 Z W 1 U e X B l P j x J d G V t U G F 0 a D 5 T Z W N 0 a W 9 u M S 9 Q T E F D R U 1 F T l R f R k 9 S T U F U L 1 J l b W 9 2 Z W Q l M j B P d G h l c i U y M E N v b H V t b n M 8 L 0 l 0 Z W 1 Q Y X R o P j w v S X R l b U x v Y 2 F 0 a W 9 u P j x T d G F i b G V F b n R y a W V z I C 8 + P C 9 J d G V t P j x J d G V t P j x J d G V t T G 9 j Y X R p b 2 4 + P E l 0 Z W 1 U e X B l P k Z v c m 1 1 b G E 8 L 0 l 0 Z W 1 U e X B l P j x J d G V t U G F 0 a D 5 T Z W N 0 a W 9 u M S 9 Q T E F D R U 1 F T l R f R k 9 S T U F U L 1 J l b m F t Z W Q l M j B D b 2 x 1 b W 5 z M T w v S X R l b V B h d G g + P C 9 J d G V t T G 9 j Y X R p b 2 4 + P F N 0 Y W J s Z U V u d H J p Z X M g L z 4 8 L 0 l 0 Z W 0 + P E l 0 Z W 0 + P E l 0 Z W 1 M b 2 N h d G l v b j 4 8 S X R l b V R 5 c G U + R m 9 y b X V s Y T w v S X R l b V R 5 c G U + P E l 0 Z W 1 Q Y X R o P l N l Y 3 R p b 2 4 x L 1 B M Q U N F T U V O V F 9 U Q V J H R V R J T k 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Q x I i A v P j x F b n R y e S B U e X B l P S J S Z W N v d m V y e V R h c m d l d F J v d y I g V m F s d W U 9 I m w x I i A v P j x F b n R y e S B U e X B l P S J G a W x s V G F y Z 2 V 0 I i B W Y W x 1 Z T 0 i c 1 B M Q U N F T U V O V F 9 U Q V J H R V R J T k c i I C 8 + P E V u d H J 5 I F R 5 c G U 9 I k Z p b G x l Z E N v b X B s Z X R l U m V z d W x 0 V G 9 X b 3 J r c 2 h l Z X Q i I F Z h b H V l P S J s M S I g L z 4 8 R W 5 0 c n k g V H l w Z T 0 i U X V l c n l J R C I g V m F s d W U 9 I n M 2 O D k w N D Y 4 Y i 1 h O D Q 3 L T Q 0 Y T I t O D g w N S 0 4 N T M w Y z E 2 M T A 2 N 2 Q i I C 8 + P E V u d H J 5 I F R 5 c G U 9 I k Z p b G x M Y X N 0 V X B k Y X R l Z C I g V m F s d W U 9 I m Q y M D I z L T A 2 L T I w V D E y O j Q 0 O j M 5 L j M 1 O D I y O D Z a I i A v P j x F b n R y e S B U e X B l P S J G a W x s Q 2 9 s d W 1 u V H l w Z X M i I F Z h b H V l P S J z Q U F B P S I g L z 4 8 R W 5 0 c n k g V H l w Z T 0 i R m l s b E N v b H V t b k 5 h b W V z I i B W Y W x 1 Z T 0 i c 1 s m c X V v d D t Q T E F D R U 1 F T l R f V E F S R 0 V U S U 5 H J n F 1 b 3 Q 7 L C Z x d W 9 0 O 0 F i Y n J l d m l h d G l v b n M m c X V v d D t d I i A v P j x F b n R y e S B U e X B l P S J G a W x s R X J y b 3 J D b 3 V u d C I g V m F s d W U 9 I m w w I i A v P j x F b n R y e S B U e X B l P S J G a W x s R X J y b 3 J D b 2 R l I i B W Y W x 1 Z T 0 i c 1 V u a 2 5 v d 2 4 i I C 8 + P E V u d H J 5 I F R 5 c G U 9 I k Z p b G x T d G F 0 d X M i I F Z h b H V l P S J z Q 2 9 t c G x l d G U i I C 8 + P E V u d H J 5 I F R 5 c G U 9 I k Z p b G x D b 3 V u d C I g V m F s d W U 9 I m w x M y 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Q T E F D R U 1 F T l R f V E F S R 0 V U S U 5 H L 0 F 1 d G 9 S Z W 1 v d m V k Q 2 9 s d W 1 u c z E u e 1 B M Q U N F T U V O V F 9 U Q V J H R V R J T k c s M H 0 m c X V v d D s s J n F 1 b 3 Q 7 U 2 V j d G l v b j E v U E x B Q 0 V N R U 5 U X 1 R B U k d F V E l O R y 9 B d X R v U m V t b 3 Z l Z E N v b H V t b n M x L n t B Y m J y Z X Z p Y X R p b 2 5 z L D F 9 J n F 1 b 3 Q 7 X S w m c X V v d D t D b 2 x 1 b W 5 D b 3 V u d C Z x d W 9 0 O z o y L C Z x d W 9 0 O 0 t l e U N v b H V t b k 5 h b W V z J n F 1 b 3 Q 7 O l t d L C Z x d W 9 0 O 0 N v b H V t b k l k Z W 5 0 a X R p Z X M m c X V v d D s 6 W y Z x d W 9 0 O 1 N l Y 3 R p b 2 4 x L 1 B M Q U N F T U V O V F 9 U Q V J H R V R J T k c v Q X V 0 b 1 J l b W 9 2 Z W R D b 2 x 1 b W 5 z M S 5 7 U E x B Q 0 V N R U 5 U X 1 R B U k d F V E l O R y w w f S Z x d W 9 0 O y w m c X V v d D t T Z W N 0 a W 9 u M S 9 Q T E F D R U 1 F T l R f V E F S R 0 V U S U 5 H L 0 F 1 d G 9 S Z W 1 v d m V k Q 2 9 s d W 1 u c z E u e 0 F i Y n J l d m l h d G l v b n M s M X 0 m c X V v d D t d L C Z x d W 9 0 O 1 J l b G F 0 a W 9 u c 2 h p c E l u Z m 8 m c X V v d D s 6 W 1 1 9 I i A v P j w v U 3 R h Y m x l R W 5 0 c m l l c z 4 8 L 0 l 0 Z W 0 + P E l 0 Z W 0 + P E l 0 Z W 1 M b 2 N h d G l v b j 4 8 S X R l b V R 5 c G U + R m 9 y b X V s Y T w v S X R l b V R 5 c G U + P E l 0 Z W 1 Q Y X R o P l N l Y 3 R p b 2 4 x L 1 B M Q U N F T U V O V F 9 U Q V J H R V R J T k c v U 2 9 1 c m N l P C 9 J d G V t U G F 0 a D 4 8 L 0 l 0 Z W 1 M b 2 N h d G l v b j 4 8 U 3 R h Y m x l R W 5 0 c m l l c y A v P j w v S X R l b T 4 8 S X R l b T 4 8 S X R l b U x v Y 2 F 0 a W 9 u P j x J d G V t V H l w Z T 5 G b 3 J t d W x h P C 9 J d G V t V H l w Z T 4 8 S X R l b V B h d G g + U 2 V j d G l v b j E v U E x B Q 0 V N R U 5 U X 1 R B U k d F V E l O R y 8 y N D V l Z T Q 0 N C 0 y Y W I 4 L T Q 1 Y 2 E t O T A y N C 1 h Y T F m N j U 3 Z G R l Z j A 8 L 0 l 0 Z W 1 Q Y X R o P j w v S X R l b U x v Y 2 F 0 a W 9 u P j x T d G F i b G V F b n R y a W V z I C 8 + P C 9 J d G V t P j x J d G V t P j x J d G V t T G 9 j Y X R p b 2 4 + P E l 0 Z W 1 U e X B l P k Z v c m 1 1 b G E 8 L 0 l 0 Z W 1 U e X B l P j x J d G V t U G F 0 a D 5 T Z W N 0 a W 9 u M S 9 Q T E F D R U 1 F T l R f V E F S R 0 V U S U 5 H L 1 J l b m F t Z W Q l M j B D b 2 x 1 b W 5 z P C 9 J d G V t U G F 0 a D 4 8 L 0 l 0 Z W 1 M b 2 N h d G l v b j 4 8 U 3 R h Y m x l R W 5 0 c m l l c y A v P j w v S X R l b T 4 8 S X R l b T 4 8 S X R l b U x v Y 2 F 0 a W 9 u P j x J d G V t V H l w Z T 5 G b 3 J t d W x h P C 9 J d G V t V H l w Z T 4 8 S X R l b V B h d G g + U 2 V j d G l v b j E v U E x B Q 0 V N R U 5 U X 1 R B U k d F V E l O R y 9 S Z W 1 v d m V k J T I w T 3 R o Z X I l M j B D b 2 x 1 b W 5 z P C 9 J d G V t U G F 0 a D 4 8 L 0 l 0 Z W 1 M b 2 N h d G l v b j 4 8 U 3 R h Y m x l R W 5 0 c m l l c y A v P j w v S X R l b T 4 8 S X R l b T 4 8 S X R l b U x v Y 2 F 0 a W 9 u P j x J d G V t V H l w Z T 5 G b 3 J t d W x h P C 9 J d G V t V H l w Z T 4 8 S X R l b V B h d G g + U 2 V j d G l v b j E v U E x B Q 0 V N R U 5 U X 1 R B U k d F V E l O R y 9 S Z W 5 h b W V k J T I w Q 2 9 s d W 1 u c z E 8 L 0 l 0 Z W 1 Q Y X R o P j w v S X R l b U x v Y 2 F 0 a W 9 u P j x T d G F i b G V F b n R y a W V z I C 8 + P C 9 J d G V t P j x J d G V t P j x J d G V t T G 9 j Y X R p b 2 4 + P E l 0 Z W 1 U e X B l P k Z v c m 1 1 b G E 8 L 0 l 0 Z W 1 U e X B l P j x J d G V t U G F 0 a D 5 T Z W N 0 a W 9 u M S 9 Q T E F D R U 1 F T l R f U E x B V E Z P U k 0 l M j B U W V B 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0 N C I g L z 4 8 R W 5 0 c n k g V H l w Z T 0 i U m V j b 3 Z l c n l U Y X J n Z X R S b 3 c i I F Z h b H V l P S J s M S I g L z 4 8 R W 5 0 c n k g V H l w Z T 0 i R m l s b F R h c m d l d C I g V m F s d W U 9 I n N Q T E F D R U 1 F T l R f U E x B V E Z P U k 1 f V F l Q R S I g L z 4 8 R W 5 0 c n k g V H l w Z T 0 i R m l s b G V k Q 2 9 t c G x l d G V S Z X N 1 b H R U b 1 d v c m t z a G V l d C I g V m F s d W U 9 I m w x I i A v P j x F b n R y e S B U e X B l P S J R d W V y e U l E I i B W Y W x 1 Z T 0 i c z A 0 M j k x O T M 1 L W J l Z T k t N D Z k N S 1 i Y m M y L W I w N D h j M j F k M T F i Y y I g L z 4 8 R W 5 0 c n k g V H l w Z T 0 i R m l s b E x h c 3 R V c G R h d G V k I i B W Y W x 1 Z T 0 i Z D I w M j M t M D Y t M j B U M T I 6 N D Q 6 M z k u M T Y 2 O D Y 1 O V o i I C 8 + P E V u d H J 5 I F R 5 c G U 9 I k Z p b G x F c n J v c k N v d W 5 0 I i B W Y W x 1 Z T 0 i b D A i I C 8 + P E V u d H J 5 I F R 5 c G U 9 I k Z p b G x D b 2 x 1 b W 5 U e X B l c y I g V m F s d W U 9 I n N B Q U E 9 I i A v P j x F b n R y e S B U e X B l P S J G a W x s R X J y b 3 J D b 2 R l I i B W Y W x 1 Z T 0 i c 1 V u a 2 5 v d 2 4 i I C 8 + P E V u d H J 5 I F R 5 c G U 9 I k Z p b G x D b 2 x 1 b W 5 O Y W 1 l c y I g V m F s d W U 9 I n N b J n F 1 b 3 Q 7 U E x B Q 0 V N R U 5 U X 1 B M Q V R G T 1 J N I F R Z U E U m c X V v d D s s J n F 1 b 3 Q 7 Q W J i c m V 2 a W F 0 a W 9 u J n F 1 b 3 Q 7 X S I g L z 4 8 R W 5 0 c n k g V H l w Z T 0 i R m l s b F N 0 Y X R 1 c y I g V m F s d W U 9 I n N D b 2 1 w b G V 0 Z S I g L z 4 8 R W 5 0 c n k g V H l w Z T 0 i R m l s b E N v d W 5 0 I i B W Y W x 1 Z T 0 i b D c 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U E x B Q 0 V N R U 5 U X 1 B M Q V R G T 1 J N I F R Z U E U v Q X V 0 b 1 J l b W 9 2 Z W R D b 2 x 1 b W 5 z M S 5 7 U E x B Q 0 V N R U 5 U X 1 B M Q V R G T 1 J N I F R Z U E U s M H 0 m c X V v d D s s J n F 1 b 3 Q 7 U 2 V j d G l v b j E v U E x B Q 0 V N R U 5 U X 1 B M Q V R G T 1 J N I F R Z U E U v Q X V 0 b 1 J l b W 9 2 Z W R D b 2 x 1 b W 5 z M S 5 7 Q W J i c m V 2 a W F 0 a W 9 u L D F 9 J n F 1 b 3 Q 7 X S w m c X V v d D t D b 2 x 1 b W 5 D b 3 V u d C Z x d W 9 0 O z o y L C Z x d W 9 0 O 0 t l e U N v b H V t b k 5 h b W V z J n F 1 b 3 Q 7 O l t d L C Z x d W 9 0 O 0 N v b H V t b k l k Z W 5 0 a X R p Z X M m c X V v d D s 6 W y Z x d W 9 0 O 1 N l Y 3 R p b 2 4 x L 1 B M Q U N F T U V O V F 9 Q T E F U R k 9 S T S B U W V B F L 0 F 1 d G 9 S Z W 1 v d m V k Q 2 9 s d W 1 u c z E u e 1 B M Q U N F T U V O V F 9 Q T E F U R k 9 S T S B U W V B F L D B 9 J n F 1 b 3 Q 7 L C Z x d W 9 0 O 1 N l Y 3 R p b 2 4 x L 1 B M Q U N F T U V O V F 9 Q T E F U R k 9 S T S B U W V B F L 0 F 1 d G 9 S Z W 1 v d m V k Q 2 9 s d W 1 u c z E u e 0 F i Y n J l d m l h d G l v b i w x f S Z x d W 9 0 O 1 0 s J n F 1 b 3 Q 7 U m V s Y X R p b 2 5 z a G l w S W 5 m b y Z x d W 9 0 O z p b X X 0 i I C 8 + P C 9 T d G F i b G V F b n R y a W V z P j w v S X R l b T 4 8 S X R l b T 4 8 S X R l b U x v Y 2 F 0 a W 9 u P j x J d G V t V H l w Z T 5 G b 3 J t d W x h P C 9 J d G V t V H l w Z T 4 8 S X R l b V B h d G g + U 2 V j d G l v b j E v U E x B Q 0 V N R U 5 U X 1 B M Q V R G T 1 J N J T I w V F l Q R S 9 T b 3 V y Y 2 U 8 L 0 l 0 Z W 1 Q Y X R o P j w v S X R l b U x v Y 2 F 0 a W 9 u P j x T d G F i b G V F b n R y a W V z I C 8 + P C 9 J d G V t P j x J d G V t P j x J d G V t T G 9 j Y X R p b 2 4 + P E l 0 Z W 1 U e X B l P k Z v c m 1 1 b G E 8 L 0 l 0 Z W 1 U e X B l P j x J d G V t U G F 0 a D 5 T Z W N 0 a W 9 u M S 9 Q T E F D R U 1 F T l R f U E x B V E Z P U k 0 l M j B U W V B F L 2 I 5 N j Q 0 Y z M 0 L T M 5 O D A t N D Y 2 N C 1 i Y W Q 3 L T h i O T N h M j V h O W I 4 N T w v S X R l b V B h d G g + P C 9 J d G V t T G 9 j Y X R p b 2 4 + P F N 0 Y W J s Z U V u d H J p Z X M g L z 4 8 L 0 l 0 Z W 0 + P E l 0 Z W 0 + P E l 0 Z W 1 M b 2 N h d G l v b j 4 8 S X R l b V R 5 c G U + R m 9 y b X V s Y T w v S X R l b V R 5 c G U + P E l 0 Z W 1 Q Y X R o P l N l Y 3 R p b 2 4 x L 1 B M Q U N F T U V O V F 9 Q T E F U R k 9 S T S U y M F R Z U E U v U m V u Y W 1 l Z C U y M E N v b H V t b n M 8 L 0 l 0 Z W 1 Q Y X R o P j w v S X R l b U x v Y 2 F 0 a W 9 u P j x T d G F i b G V F b n R y a W V z I C 8 + P C 9 J d G V t P j x J d G V t P j x J d G V t T G 9 j Y X R p b 2 4 + P E l 0 Z W 1 U e X B l P k Z v c m 1 1 b G E 8 L 0 l 0 Z W 1 U e X B l P j x J d G V t U G F 0 a D 5 T Z W N 0 a W 9 u M S 9 Q T E F D R U 1 F T l R f U E x B V E Z P U k 0 l M j B U W V B F L 1 J l b W 9 2 Z W Q l M j B P d G h l c i U y M E N v b H V t b n M 8 L 0 l 0 Z W 1 Q Y X R o P j w v S X R l b U x v Y 2 F 0 a W 9 u P j x T d G F i b G V F b n R y a W V z I C 8 + P C 9 J d G V t P j x J d G V t P j x J d G V t T G 9 j Y X R p b 2 4 + P E l 0 Z W 1 U e X B l P k Z v c m 1 1 b G E 8 L 0 l 0 Z W 1 U e X B l P j x J d G V t U G F 0 a D 5 T Z W N 0 a W 9 u M S 9 Q T E F D R U 1 F T l R f U E x B V E Z P U k 0 l M j B U W V B F L 1 J l b m F t Z W Q l M j B D b 2 x 1 b W 5 z M T w v S X R l b V B h d G g + P C 9 J d G V t T G 9 j Y X R p b 2 4 + P F N 0 Y W J s Z U V u d H J p Z X M g L z 4 8 L 0 l 0 Z W 0 + P E l 0 Z W 0 + P E l 0 Z W 1 M b 2 N h d G l v b j 4 8 S X R l b V R 5 c G U + R m 9 y b X V s Y T w v S X R l b V R 5 c G U + P E l 0 Z W 1 Q Y X R o P l N l Y 3 R p b 2 4 x L 1 B M Q U N F T U V O V F 9 E S U 1 F T l N J T 0 5 T 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0 N y I g L z 4 8 R W 5 0 c n k g V H l w Z T 0 i U m V j b 3 Z l c n l U Y X J n Z X R S b 3 c i I F Z h b H V l P S J s M S I g L z 4 8 R W 5 0 c n k g V H l w Z T 0 i R m l s b F R h c m d l d C I g V m F s d W U 9 I n N Q T E F D R U 1 F T l R f R E l N R U 5 T S U 9 O U y I g L z 4 8 R W 5 0 c n k g V H l w Z T 0 i R m l s b G V k Q 2 9 t c G x l d G V S Z X N 1 b H R U b 1 d v c m t z a G V l d C I g V m F s d W U 9 I m w x I i A v P j x F b n R y e S B U e X B l P S J R d W V y e U l E I i B W Y W x 1 Z T 0 i c z J m O T l j Z T Q z L T g w Y j Q t N D M 5 O C 1 i Y j R i L T Q 3 N j E y M j d h Z W F h Z S I g L z 4 8 R W 5 0 c n k g V H l w Z T 0 i R m l s b E x h c 3 R V c G R h d G V k I i B W Y W x 1 Z T 0 i Z D I w M j M t M D Y t M j B U M T I 6 N D Q 6 M z k u M D U 1 M D U 3 M F o i I C 8 + P E V u d H J 5 I F R 5 c G U 9 I k Z p b G x F c n J v c k N v d W 5 0 I i B W Y W x 1 Z T 0 i b D A i I C 8 + P E V u d H J 5 I F R 5 c G U 9 I k Z p b G x D b 2 x 1 b W 5 U e X B l c y I g V m F s d W U 9 I n N B Q T 0 9 I i A v P j x F b n R y e S B U e X B l P S J G a W x s R X J y b 3 J D b 2 R l I i B W Y W x 1 Z T 0 i c 1 V u a 2 5 v d 2 4 i I C 8 + P E V u d H J 5 I F R 5 c G U 9 I k Z p b G x D b 2 x 1 b W 5 O Y W 1 l c y I g V m F s d W U 9 I n N b J n F 1 b 3 Q 7 U E x B Q 0 V N R U 5 U X 0 R J T U V O U 0 l P T l M m c X V v d D t d I i A v P j x F b n R y e S B U e X B l P S J G a W x s U 3 R h d H V z I i B W Y W x 1 Z T 0 i c 0 N v b X B s Z X R l I i A v P j x F b n R y e S B U e X B l P S J G a W x s Q 2 9 1 b n Q i I F Z h b H V l P S J s O T A 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U E x B Q 0 V N R U 5 U X 0 R J T U V O U 0 l P T l M v Q X V 0 b 1 J l b W 9 2 Z W R D b 2 x 1 b W 5 z M S 5 7 U E x B Q 0 V N R U 5 U X 0 R J T U V O U 0 l P T l M s M H 0 m c X V v d D t d L C Z x d W 9 0 O 0 N v b H V t b k N v d W 5 0 J n F 1 b 3 Q 7 O j E s J n F 1 b 3 Q 7 S 2 V 5 Q 2 9 s d W 1 u T m F t Z X M m c X V v d D s 6 W 1 0 s J n F 1 b 3 Q 7 Q 2 9 s d W 1 u S W R l b n R p d G l l c y Z x d W 9 0 O z p b J n F 1 b 3 Q 7 U 2 V j d G l v b j E v U E x B Q 0 V N R U 5 U X 0 R J T U V O U 0 l P T l M v Q X V 0 b 1 J l b W 9 2 Z W R D b 2 x 1 b W 5 z M S 5 7 U E x B Q 0 V N R U 5 U X 0 R J T U V O U 0 l P T l M s M H 0 m c X V v d D t d L C Z x d W 9 0 O 1 J l b G F 0 a W 9 u c 2 h p c E l u Z m 8 m c X V v d D s 6 W 1 1 9 I i A v P j w v U 3 R h Y m x l R W 5 0 c m l l c z 4 8 L 0 l 0 Z W 0 + P E l 0 Z W 0 + P E l 0 Z W 1 M b 2 N h d G l v b j 4 8 S X R l b V R 5 c G U + R m 9 y b X V s Y T w v S X R l b V R 5 c G U + P E l 0 Z W 1 Q Y X R o P l N l Y 3 R p b 2 4 x L 1 B M Q U N F T U V O V F 9 E S U 1 F T l N J T 0 5 T L 1 N v d X J j Z T w v S X R l b V B h d G g + P C 9 J d G V t T G 9 j Y X R p b 2 4 + P F N 0 Y W J s Z U V u d H J p Z X M g L z 4 8 L 0 l 0 Z W 0 + P E l 0 Z W 0 + P E l 0 Z W 1 M b 2 N h d G l v b j 4 8 S X R l b V R 5 c G U + R m 9 y b X V s Y T w v S X R l b V R 5 c G U + P E l 0 Z W 1 Q Y X R o P l N l Y 3 R p b 2 4 x L 1 B M Q U N F T U V O V F 9 E S U 1 F T l N J T 0 5 T L 2 M 1 Y T k z O D R m L W R k Z D Y t N D d i Y S 1 h Y T J l L W M x Y j d m M z N j Y T I z O T w v S X R l b V B h d G g + P C 9 J d G V t T G 9 j Y X R p b 2 4 + P F N 0 Y W J s Z U V u d H J p Z X M g L z 4 8 L 0 l 0 Z W 0 + P E l 0 Z W 0 + P E l 0 Z W 1 M b 2 N h d G l v b j 4 8 S X R l b V R 5 c G U + R m 9 y b X V s Y T w v S X R l b V R 5 c G U + P E l 0 Z W 1 Q Y X R o P l N l Y 3 R p b 2 4 x L 1 B M Q U N F T U V O V F 9 E S U 1 F T l N J T 0 5 T L 1 J l b m F t Z W Q l M j B D b 2 x 1 b W 5 z P C 9 J d G V t U G F 0 a D 4 8 L 0 l 0 Z W 1 M b 2 N h d G l v b j 4 8 U 3 R h Y m x l R W 5 0 c m l l c y A v P j w v S X R l b T 4 8 S X R l b T 4 8 S X R l b U x v Y 2 F 0 a W 9 u P j x J d G V t V H l w Z T 5 G b 3 J t d W x h P C 9 J d G V t V H l w Z T 4 8 S X R l b V B h d G g + U 2 V j d G l v b j E v U E x B Q 0 V N R U 5 U X 0 R J T U V O U 0 l P T l M v U m V t b 3 Z l Z C U y M E 9 0 a G V y J T I w Q 2 9 s d W 1 u c z w v S X R l b V B h d G g + P C 9 J d G V t T G 9 j Y X R p b 2 4 + P F N 0 Y W J s Z U V u d H J p Z X M g L z 4 8 L 0 l 0 Z W 0 + P E l 0 Z W 0 + P E l 0 Z W 1 M b 2 N h d G l v b j 4 8 S X R l b V R 5 c G U + R m 9 y b X V s Y T w v S X R l b V R 5 c G U + P E l 0 Z W 1 Q Y X R o P l N l Y 3 R p b 2 4 x L 1 B M Q U N F T U V O V F 9 E S U 1 F T l N J T 0 5 T L 1 J l b m F t Z W Q l M j B D b 2 x 1 b W 5 z M T w v S X R l b V B h d G g + P C 9 J d G V t T G 9 j Y X R p b 2 4 + P F N 0 Y W J s Z U V u d H J p Z X M g L z 4 8 L 0 l 0 Z W 0 + P E l 0 Z W 0 + P E l 0 Z W 1 M b 2 N h d G l v b j 4 8 S X R l b V R 5 c G U + R m 9 y b X V s Y T w v S X R l b V R 5 c G U + P E l 0 Z W 1 Q Y X R o P l N l Y 3 R p b 2 4 x L 1 B M Q U N F T U V O V F 9 P Q k p F Q 1 R J V k 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Q 5 I i A v P j x F b n R y e S B U e X B l P S J S Z W N v d m V y e V R h c m d l d F J v d y I g V m F s d W U 9 I m w x I i A v P j x F b n R y e S B U e X B l P S J G a W x s V G F y Z 2 V 0 I i B W Y W x 1 Z T 0 i c 1 B M Q U N F T U V O V F 9 P Q k p F Q 1 R J V k U i I C 8 + P E V u d H J 5 I F R 5 c G U 9 I k Z p b G x l Z E N v b X B s Z X R l U m V z d W x 0 V G 9 X b 3 J r c 2 h l Z X Q i I F Z h b H V l P S J s M S I g L z 4 8 R W 5 0 c n k g V H l w Z T 0 i U X V l c n l J R C I g V m F s d W U 9 I n N h Y T Q z Z W Z m Y S 0 2 Z G J m L T Q w Z W Y t O G N j M i 1 j M z I x N z g x M j g 5 N j M i I C 8 + P E V u d H J 5 I F R 5 c G U 9 I k Z p b G x M Y X N 0 V X B k Y X R l Z C I g V m F s d W U 9 I m Q y M D I z L T A 2 L T I w V D E y O j Q 0 O j M 4 L j g y M z M 2 O T V a I i A v P j x F b n R y e S B U e X B l P S J G a W x s R X J y b 3 J D b 3 V u d C I g V m F s d W U 9 I m w w I i A v P j x F b n R y e S B U e X B l P S J G a W x s Q 2 9 s d W 1 u V H l w Z X M i I F Z h b H V l P S J z Q U F B P S I g L z 4 8 R W 5 0 c n k g V H l w Z T 0 i R m l s b E V y c m 9 y Q 2 9 k Z S I g V m F s d W U 9 I n N V b m t u b 3 d u I i A v P j x F b n R y e S B U e X B l P S J G a W x s Q 2 9 s d W 1 u T m F t Z X M i I F Z h b H V l P S J z W y Z x d W 9 0 O 1 B M Q U N F T U V O V C B f T 0 J K R U N U S V Z F J n F 1 b 3 Q 7 L C Z x d W 9 0 O 0 9 i a m V j d G l 2 Z S B J R C Z x d W 9 0 O 1 0 i I C 8 + P E V u d H J 5 I F R 5 c G U 9 I k Z p b G x T d G F 0 d X M i I F Z h b H V l P S J z Q 2 9 t c G x l d G U i I C 8 + P E V u d H J 5 I F R 5 c G U 9 I k Z p b G x D b 3 V u d C I g V m F s d W U 9 I m w x M i 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Q T E F D R U 1 F T l R f T 0 J K R U N U S V Z F L 0 F 1 d G 9 S Z W 1 v d m V k Q 2 9 s d W 1 u c z E u e 1 B M Q U N F T U V O V C B f T 0 J K R U N U S V Z F L D B 9 J n F 1 b 3 Q 7 L C Z x d W 9 0 O 1 N l Y 3 R p b 2 4 x L 1 B M Q U N F T U V O V F 9 P Q k p F Q 1 R J V k U v Q X V 0 b 1 J l b W 9 2 Z W R D b 2 x 1 b W 5 z M S 5 7 T 2 J q Z W N 0 a X Z l I E l E L D F 9 J n F 1 b 3 Q 7 X S w m c X V v d D t D b 2 x 1 b W 5 D b 3 V u d C Z x d W 9 0 O z o y L C Z x d W 9 0 O 0 t l e U N v b H V t b k 5 h b W V z J n F 1 b 3 Q 7 O l t d L C Z x d W 9 0 O 0 N v b H V t b k l k Z W 5 0 a X R p Z X M m c X V v d D s 6 W y Z x d W 9 0 O 1 N l Y 3 R p b 2 4 x L 1 B M Q U N F T U V O V F 9 P Q k p F Q 1 R J V k U v Q X V 0 b 1 J l b W 9 2 Z W R D b 2 x 1 b W 5 z M S 5 7 U E x B Q 0 V N R U 5 U I F 9 P Q k p F Q 1 R J V k U s M H 0 m c X V v d D s s J n F 1 b 3 Q 7 U 2 V j d G l v b j E v U E x B Q 0 V N R U 5 U X 0 9 C S k V D V E l W R S 9 B d X R v U m V t b 3 Z l Z E N v b H V t b n M x L n t P Y m p l Y 3 R p d m U g S U Q s M X 0 m c X V v d D t d L C Z x d W 9 0 O 1 J l b G F 0 a W 9 u c 2 h p c E l u Z m 8 m c X V v d D s 6 W 1 1 9 I i A v P j w v U 3 R h Y m x l R W 5 0 c m l l c z 4 8 L 0 l 0 Z W 0 + P E l 0 Z W 0 + P E l 0 Z W 1 M b 2 N h d G l v b j 4 8 S X R l b V R 5 c G U + R m 9 y b X V s Y T w v S X R l b V R 5 c G U + P E l 0 Z W 1 Q Y X R o P l N l Y 3 R p b 2 4 x L 1 B M Q U N F T U V O V F 9 P Q k p F Q 1 R J V k U v U 2 9 1 c m N l P C 9 J d G V t U G F 0 a D 4 8 L 0 l 0 Z W 1 M b 2 N h d G l v b j 4 8 U 3 R h Y m x l R W 5 0 c m l l c y A v P j w v S X R l b T 4 8 S X R l b T 4 8 S X R l b U x v Y 2 F 0 a W 9 u P j x J d G V t V H l w Z T 5 G b 3 J t d W x h P C 9 J d G V t V H l w Z T 4 8 S X R l b V B h d G g + U 2 V j d G l v b j E v U E x B Q 0 V N R U 5 U X 0 9 C S k V D V E l W R S 8 x Y j Y 1 N G M 5 O S 1 h N j A 4 L T Q 2 N z U t O W N j M S 0 w O D M 5 Y T l h Y T h j N T g 8 L 0 l 0 Z W 1 Q Y X R o P j w v S X R l b U x v Y 2 F 0 a W 9 u P j x T d G F i b G V F b n R y a W V z I C 8 + P C 9 J d G V t P j x J d G V t P j x J d G V t T G 9 j Y X R p b 2 4 + P E l 0 Z W 1 U e X B l P k Z v c m 1 1 b G E 8 L 0 l 0 Z W 1 U e X B l P j x J d G V t U G F 0 a D 5 T Z W N 0 a W 9 u M S 9 Q T E F D R U 1 F T l R f T 0 J K R U N U S V Z F L 1 J l b m F t Z W Q l M j B D b 2 x 1 b W 5 z P C 9 J d G V t U G F 0 a D 4 8 L 0 l 0 Z W 1 M b 2 N h d G l v b j 4 8 U 3 R h Y m x l R W 5 0 c m l l c y A v P j w v S X R l b T 4 8 S X R l b T 4 8 S X R l b U x v Y 2 F 0 a W 9 u P j x J d G V t V H l w Z T 5 G b 3 J t d W x h P C 9 J d G V t V H l w Z T 4 8 S X R l b V B h d G g + U 2 V j d G l v b j E v U E x B Q 0 V N R U 5 U X 0 9 C S k V D V E l W R S 9 S Z W 1 v d m V k J T I w T 3 R o Z X I l M j B D b 2 x 1 b W 5 z P C 9 J d G V t U G F 0 a D 4 8 L 0 l 0 Z W 1 M b 2 N h d G l v b j 4 8 U 3 R h Y m x l R W 5 0 c m l l c y A v P j w v S X R l b T 4 8 S X R l b T 4 8 S X R l b U x v Y 2 F 0 a W 9 u P j x J d G V t V H l w Z T 5 G b 3 J t d W x h P C 9 J d G V t V H l w Z T 4 8 S X R l b V B h d G g + U 2 V j d G l v b j E v U E x B Q 0 V N R U 5 U X 0 9 C S k V D V E l W R S 9 S Z W 5 h b W V k J T I w Q 2 9 s d W 1 u c z E 8 L 0 l 0 Z W 1 Q Y X R o P j w v S X R l b U x v Y 2 F 0 a W 9 u P j x T d G F i b G V F b n R y a W V z I C 8 + P C 9 J d G V t P j x J d G V t P j x J d G V t T G 9 j Y X R p b 2 4 + P E l 0 Z W 1 U e X B l P k Z v c m 1 1 b G E 8 L 0 l 0 Z W 1 U e X B l P j x J d G V t U G F 0 a D 5 T Z W N 0 a W 9 u M S 9 Q T E F D R U 1 F T l R f T E F O R E l O R y U y M F B B R 0 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U y I i A v P j x F b n R y e S B U e X B l P S J S Z W N v d m V y e V R h c m d l d F J v d y I g V m F s d W U 9 I m w x I i A v P j x F b n R y e S B U e X B l P S J G a W x s V G F y Z 2 V 0 I i B W Y W x 1 Z T 0 i c 1 B M Q U N F T U V O V F 9 M Q U 5 E S U 5 H X 1 B B R 0 U i I C 8 + P E V u d H J 5 I F R 5 c G U 9 I k Z p b G x l Z E N v b X B s Z X R l U m V z d W x 0 V G 9 X b 3 J r c 2 h l Z X Q i I F Z h b H V l P S J s M S I g L z 4 8 R W 5 0 c n k g V H l w Z T 0 i U X V l c n l J R C I g V m F s d W U 9 I n N l N T Q 2 Z T d m M y 0 1 M m J l L T R m Z W M t Y T M 3 N S 0 0 N z J l O T I 1 N z M 0 M W E i I C 8 + P E V u d H J 5 I F R 5 c G U 9 I k Z p b G x M Y X N 0 V X B k Y X R l Z C I g V m F s d W U 9 I m Q y M D I z L T A 2 L T I w V D E y O j Q 0 O j M 4 L j c w N j U 3 M T h a I i A v P j x F b n R y e S B U e X B l P S J G a W x s R X J y b 3 J D b 3 V u d C I g V m F s d W U 9 I m w w I i A v P j x F b n R y e S B U e X B l P S J G a W x s Q 2 9 s d W 1 u V H l w Z X M i I F Z h b H V l P S J z Q U F B P S I g L z 4 8 R W 5 0 c n k g V H l w Z T 0 i R m l s b E V y c m 9 y Q 2 9 k Z S I g V m F s d W U 9 I n N V b m t u b 3 d u I i A v P j x F b n R y e S B U e X B l P S J G a W x s Q 2 9 s d W 1 u T m F t Z X M i I F Z h b H V l P S J z W y Z x d W 9 0 O 1 B M Q U N F T U V O V F 9 M Q U 5 E S U 5 H I F B B R 0 U m c X V v d D s s J n F 1 b 3 Q 7 T F A g Q 2 9 k a W 5 n J n F 1 b 3 Q 7 X S I g L z 4 8 R W 5 0 c n k g V H l w Z T 0 i R m l s b F N 0 Y X R 1 c y I g V m F s d W U 9 I n N D b 2 1 w b G V 0 Z S I g L z 4 8 R W 5 0 c n k g V H l w Z T 0 i R m l s b E N v d W 5 0 I i B W Y W x 1 Z T 0 i b D E 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B M Q U N F T U V O V F 9 M Q U 5 E S U 5 H I F B B R 0 U v Q X V 0 b 1 J l b W 9 2 Z W R D b 2 x 1 b W 5 z M S 5 7 U E x B Q 0 V N R U 5 U X 0 x B T k R J T k c g U E F H R S w w f S Z x d W 9 0 O y w m c X V v d D t T Z W N 0 a W 9 u M S 9 Q T E F D R U 1 F T l R f T E F O R E l O R y B Q Q U d F L 0 F 1 d G 9 S Z W 1 v d m V k Q 2 9 s d W 1 u c z E u e 0 x Q I E N v Z G l u Z y w x f S Z x d W 9 0 O 1 0 s J n F 1 b 3 Q 7 Q 2 9 s d W 1 u Q 2 9 1 b n Q m c X V v d D s 6 M i w m c X V v d D t L Z X l D b 2 x 1 b W 5 O Y W 1 l c y Z x d W 9 0 O z p b X S w m c X V v d D t D b 2 x 1 b W 5 J Z G V u d G l 0 a W V z J n F 1 b 3 Q 7 O l s m c X V v d D t T Z W N 0 a W 9 u M S 9 Q T E F D R U 1 F T l R f T E F O R E l O R y B Q Q U d F L 0 F 1 d G 9 S Z W 1 v d m V k Q 2 9 s d W 1 u c z E u e 1 B M Q U N F T U V O V F 9 M Q U 5 E S U 5 H I F B B R 0 U s M H 0 m c X V v d D s s J n F 1 b 3 Q 7 U 2 V j d G l v b j E v U E x B Q 0 V N R U 5 U X 0 x B T k R J T k c g U E F H R S 9 B d X R v U m V t b 3 Z l Z E N v b H V t b n M x L n t M U C B D b 2 R p b m c s M X 0 m c X V v d D t d L C Z x d W 9 0 O 1 J l b G F 0 a W 9 u c 2 h p c E l u Z m 8 m c X V v d D s 6 W 1 1 9 I i A v P j w v U 3 R h Y m x l R W 5 0 c m l l c z 4 8 L 0 l 0 Z W 0 + P E l 0 Z W 0 + P E l 0 Z W 1 M b 2 N h d G l v b j 4 8 S X R l b V R 5 c G U + R m 9 y b X V s Y T w v S X R l b V R 5 c G U + P E l 0 Z W 1 Q Y X R o P l N l Y 3 R p b 2 4 x L 1 B M Q U N F T U V O V F 9 M Q U 5 E S U 5 H J T I w U E F H R S 9 T b 3 V y Y 2 U 8 L 0 l 0 Z W 1 Q Y X R o P j w v S X R l b U x v Y 2 F 0 a W 9 u P j x T d G F i b G V F b n R y a W V z I C 8 + P C 9 J d G V t P j x J d G V t P j x J d G V t T G 9 j Y X R p b 2 4 + P E l 0 Z W 1 U e X B l P k Z v c m 1 1 b G E 8 L 0 l 0 Z W 1 U e X B l P j x J d G V t U G F 0 a D 5 T Z W N 0 a W 9 u M S 9 Q T E F D R U 1 F T l R f T E F O R E l O R y U y M F B B R 0 U v O W U x Y z Z h M j I t Y W U 4 Z C 0 0 O G J m L T g 4 N 2 M t Y z Y 2 N G Q 0 M G M 2 Z G F j P C 9 J d G V t U G F 0 a D 4 8 L 0 l 0 Z W 1 M b 2 N h d G l v b j 4 8 U 3 R h Y m x l R W 5 0 c m l l c y A v P j w v S X R l b T 4 8 S X R l b T 4 8 S X R l b U x v Y 2 F 0 a W 9 u P j x J d G V t V H l w Z T 5 G b 3 J t d W x h P C 9 J d G V t V H l w Z T 4 8 S X R l b V B h d G g + U 2 V j d G l v b j E v U E x B Q 0 V N R U 5 U X 0 x B T k R J T k c l M j B Q Q U d F L 1 J l b m F t Z W Q l M j B D b 2 x 1 b W 5 z P C 9 J d G V t U G F 0 a D 4 8 L 0 l 0 Z W 1 M b 2 N h d G l v b j 4 8 U 3 R h Y m x l R W 5 0 c m l l c y A v P j w v S X R l b T 4 8 S X R l b T 4 8 S X R l b U x v Y 2 F 0 a W 9 u P j x J d G V t V H l w Z T 5 G b 3 J t d W x h P C 9 J d G V t V H l w Z T 4 8 S X R l b V B h d G g + U 2 V j d G l v b j E v U E x B Q 0 V N R U 5 U X 0 x B T k R J T k c l M j B Q Q U d F L 1 J l b W 9 2 Z W Q l M j B P d G h l c i U y M E N v b H V t b n M 8 L 0 l 0 Z W 1 Q Y X R o P j w v S X R l b U x v Y 2 F 0 a W 9 u P j x T d G F i b G V F b n R y a W V z I C 8 + P C 9 J d G V t P j x J d G V t P j x J d G V t T G 9 j Y X R p b 2 4 + P E l 0 Z W 1 U e X B l P k Z v c m 1 1 b G E 8 L 0 l 0 Z W 1 U e X B l P j x J d G V t U G F 0 a D 5 T Z W N 0 a W 9 u M S 9 Q T E F D R U 1 F T l R f T E F O R E l O R y U y M F B B R 0 U v U m V u Y W 1 l Z C U y M E N v b H V t b n M x P C 9 J d G V t U G F 0 a D 4 8 L 0 l 0 Z W 1 M b 2 N h d G l v b j 4 8 U 3 R h Y m x l R W 5 0 c m l l c y A v P j w v S X R l b T 4 8 S X R l b T 4 8 S X R l b U x v Y 2 F 0 a W 9 u P j x J d G V t V H l w Z T 5 G b 3 J t d W x h P C 9 J d G V t V H l w Z T 4 8 S X R l b V B h d G g + U 2 V j d G l v b j E v U E x B Q 0 V N R U 5 U X 0 x B T k d V Q U d F J T I w Q 0 9 E R 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Q V R B I F Z B T F V F U y I g L z 4 8 R W 5 0 c n k g V H l w Z T 0 i U m V j b 3 Z l c n l U Y X J n Z X R D b 2 x 1 b W 4 i I F Z h b H V l P S J s N T U i I C 8 + P E V u d H J 5 I F R 5 c G U 9 I l J l Y 2 9 2 Z X J 5 V G F y Z 2 V 0 U m 9 3 I i B W Y W x 1 Z T 0 i b D E i I C 8 + P E V u d H J 5 I F R 5 c G U 9 I k Z p b G x U Y X J n Z X Q i I F Z h b H V l P S J z U E x B Q 0 V N R U 5 U X 0 x B T k d V Q U d F X 0 N P R E U i I C 8 + P E V u d H J 5 I F R 5 c G U 9 I k Z p b G x l Z E N v b X B s Z X R l U m V z d W x 0 V G 9 X b 3 J r c 2 h l Z X Q i I F Z h b H V l P S J s M S I g L z 4 8 R W 5 0 c n k g V H l w Z T 0 i U X V l c n l J R C I g V m F s d W U 9 I n N j Z T E x Z D k 3 Z C 1 j M T c 0 L T Q 0 M W I t Y T c 1 Y i 1 m N j N k Z j U 5 O D Y 5 Y W Q i I C 8 + P E V u d H J 5 I F R 5 c G U 9 I k Z p b G x M Y X N 0 V X B k Y X R l Z C I g V m F s d W U 9 I m Q y M D I z L T A 2 L T I w V D E y O j Q 0 O j M 4 L j Y 0 N D c 5 N D R a I i A v P j x F b n R y e S B U e X B l P S J G a W x s R X J y b 3 J D b 3 V u d C I g V m F s d W U 9 I m w w I i A v P j x F b n R y e S B U e X B l P S J G a W x s Q 2 9 s d W 1 u V H l w Z X M i I F Z h b H V l P S J z Q U E 9 P S I g L z 4 8 R W 5 0 c n k g V H l w Z T 0 i R m l s b E V y c m 9 y Q 2 9 k Z S I g V m F s d W U 9 I n N V b m t u b 3 d u I i A v P j x F b n R y e S B U e X B l P S J G a W x s Q 2 9 s d W 1 u T m F t Z X M i I F Z h b H V l P S J z W y Z x d W 9 0 O 1 B M Q U N F T U V O V F 9 M Q U 5 H V U F H R S B D T 0 R F J n F 1 b 3 Q 7 X S I g L z 4 8 R W 5 0 c n k g V H l w Z T 0 i R m l s b F N 0 Y X R 1 c y I g V m F s d W U 9 I n N D b 2 1 w b G V 0 Z S I g L z 4 8 R W 5 0 c n k g V H l w Z T 0 i R m l s b E N v d W 5 0 I i B W Y W x 1 Z T 0 i b D E 4 M i 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Q T E F D R U 1 F T l R f T E F O R 1 V B R 0 U g Q 0 9 E R S 9 B d X R v U m V t b 3 Z l Z E N v b H V t b n M x L n t Q T E F D R U 1 F T l R f T E F O R 1 V B R 0 U g Q 0 9 E R S w w f S Z x d W 9 0 O 1 0 s J n F 1 b 3 Q 7 Q 2 9 s d W 1 u Q 2 9 1 b n Q m c X V v d D s 6 M S w m c X V v d D t L Z X l D b 2 x 1 b W 5 O Y W 1 l c y Z x d W 9 0 O z p b X S w m c X V v d D t D b 2 x 1 b W 5 J Z G V u d G l 0 a W V z J n F 1 b 3 Q 7 O l s m c X V v d D t T Z W N 0 a W 9 u M S 9 Q T E F D R U 1 F T l R f T E F O R 1 V B R 0 U g Q 0 9 E R S 9 B d X R v U m V t b 3 Z l Z E N v b H V t b n M x L n t Q T E F D R U 1 F T l R f T E F O R 1 V B R 0 U g Q 0 9 E R S w w f S Z x d W 9 0 O 1 0 s J n F 1 b 3 Q 7 U m V s Y X R p b 2 5 z a G l w S W 5 m b y Z x d W 9 0 O z p b X X 0 i I C 8 + P C 9 T d G F i b G V F b n R y a W V z P j w v S X R l b T 4 8 S X R l b T 4 8 S X R l b U x v Y 2 F 0 a W 9 u P j x J d G V t V H l w Z T 5 G b 3 J t d W x h P C 9 J d G V t V H l w Z T 4 8 S X R l b V B h d G g + U 2 V j d G l v b j E v U E x B Q 0 V N R U 5 U X 0 x B T k d V Q U d F J T I w Q 0 9 E R S 9 T b 3 V y Y 2 U 8 L 0 l 0 Z W 1 Q Y X R o P j w v S X R l b U x v Y 2 F 0 a W 9 u P j x T d G F i b G V F b n R y a W V z I C 8 + P C 9 J d G V t P j x J d G V t P j x J d G V t T G 9 j Y X R p b 2 4 + P E l 0 Z W 1 U e X B l P k Z v c m 1 1 b G E 8 L 0 l 0 Z W 1 U e X B l P j x J d G V t U G F 0 a D 5 T Z W N 0 a W 9 u M S 9 Q T E F D R U 1 F T l R f T E F O R 1 V B R 0 U l M j B D T 0 R F L z k 4 M D l l Z W Z m L T E 2 M T g t N D E 2 O S 1 i Z T l j L W U w N m Y y N D J l Z W M w Z T w v S X R l b V B h d G g + P C 9 J d G V t T G 9 j Y X R p b 2 4 + P F N 0 Y W J s Z U V u d H J p Z X M g L z 4 8 L 0 l 0 Z W 0 + P E l 0 Z W 0 + P E l 0 Z W 1 M b 2 N h d G l v b j 4 8 S X R l b V R 5 c G U + R m 9 y b X V s Y T w v S X R l b V R 5 c G U + P E l 0 Z W 1 Q Y X R o P l N l Y 3 R p b 2 4 x L 1 B M Q U N F T U V O V F 9 M Q U 5 H V U F H R S U y M E N P R E U v U m V u Y W 1 l Z C U y M E N v b H V t b n M 8 L 0 l 0 Z W 1 Q Y X R o P j w v S X R l b U x v Y 2 F 0 a W 9 u P j x T d G F i b G V F b n R y a W V z I C 8 + P C 9 J d G V t P j x J d G V t P j x J d G V t T G 9 j Y X R p b 2 4 + P E l 0 Z W 1 U e X B l P k Z v c m 1 1 b G E 8 L 0 l 0 Z W 1 U e X B l P j x J d G V t U G F 0 a D 5 T Z W N 0 a W 9 u M S 9 Q T E F D R U 1 F T l R f T E F O R 1 V B R 0 U l M j B D T 0 R F L 1 J l b W 9 2 Z W Q l M j B P d G h l c i U y M E N v b H V t b n M 8 L 0 l 0 Z W 1 Q Y X R o P j w v S X R l b U x v Y 2 F 0 a W 9 u P j x T d G F i b G V F b n R y a W V z I C 8 + P C 9 J d G V t P j x J d G V t P j x J d G V t T G 9 j Y X R p b 2 4 + P E l 0 Z W 1 U e X B l P k Z v c m 1 1 b G E 8 L 0 l 0 Z W 1 U e X B l P j x J d G V t U G F 0 a D 5 T Z W N 0 a W 9 u M S 9 Q T E F D R U 1 F T l R f T E F O R 1 V B R 0 U l M j B D T 0 R F L 1 J l b m F t Z W Q l M j B D b 2 x 1 b W 5 z M T w v S X R l b V B h d G g + P C 9 J d G V t T G 9 j Y X R p b 2 4 + P F N 0 Y W J s Z U V u d H J p Z X M g L z 4 8 L 0 l 0 Z W 0 + P E l 0 Z W 0 + P E l 0 Z W 1 M b 2 N h d G l v b j 4 8 S X R l b V R 5 c G U + R m 9 y b X V s Y T w v S X R l b V R 5 c G U + P E l 0 Z W 1 Q Y X R o P l N l Y 3 R p b 2 4 x L 1 B M Q U N F T U V O V F 9 Q Q U N L J T I w Q l J B T k 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U 3 I i A v P j x F b n R y e S B U e X B l P S J S Z W N v d m V y e V R h c m d l d F J v d y I g V m F s d W U 9 I m w x I i A v P j x F b n R y e S B U e X B l P S J G a W x s V G F y Z 2 V 0 I i B W Y W x 1 Z T 0 i c 1 B M Q U N F T U V O V F 9 Q Q U N L X 0 J S Q U 5 E I i A v P j x F b n R y e S B U e X B l P S J G a W x s Z W R D b 2 1 w b G V 0 Z V J l c 3 V s d F R v V 2 9 y a 3 N o Z W V 0 I i B W Y W x 1 Z T 0 i b D E i I C 8 + P E V u d H J 5 I F R 5 c G U 9 I l F 1 Z X J 5 S U Q i I F Z h b H V l P S J z O T V j M m J i M G M t N j V i N C 0 0 O D M 1 L W E 5 Z D g t Z T E w Y W I 3 Z G I 3 N z c 2 I i A v P j x F b n R y e S B U e X B l P S J G a W x s T G F z d F V w Z G F 0 Z W Q i I F Z h b H V l P S J k M j A y M y 0 w N i 0 y M F Q x M j o 0 N D o z O C 4 1 N z g 1 N j g 2 W i I g L z 4 8 R W 5 0 c n k g V H l w Z T 0 i R m l s b E V y c m 9 y Q 2 9 1 b n Q i I F Z h b H V l P S J s M C I g L z 4 8 R W 5 0 c n k g V H l w Z T 0 i R m l s b E N v b H V t b l R 5 c G V z I i B W Y W x 1 Z T 0 i c 0 F B Q T 0 i I C 8 + P E V u d H J 5 I F R 5 c G U 9 I k Z p b G x F c n J v c k N v Z G U i I F Z h b H V l P S J z V W 5 r b m 9 3 b i I g L z 4 8 R W 5 0 c n k g V H l w Z T 0 i R m l s b E N v b H V t b k 5 h b W V z I i B W Y W x 1 Z T 0 i c 1 s m c X V v d D t Q T E F D R U 1 F T l R f U E F D S y B C U k F O R C Z x d W 9 0 O y w m c X V v d D t B Y m J y Z X Z h d G l v b i Z x d W 9 0 O 1 0 i I C 8 + P E V u d H J 5 I F R 5 c G U 9 I k Z p b G x T d G F 0 d X M i I F Z h b H V l P S J z Q 2 9 t c G x l d G U i I C 8 + P E V u d H J 5 I F R 5 c G U 9 I k Z p b G x D b 3 V u d C I g V m F s d W U 9 I m w 5 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B M Q U N F T U V O V F 9 Q Q U N L I E J S Q U 5 E L 0 F 1 d G 9 S Z W 1 v d m V k Q 2 9 s d W 1 u c z E u e 1 B M Q U N F T U V O V F 9 Q Q U N L I E J S Q U 5 E L D B 9 J n F 1 b 3 Q 7 L C Z x d W 9 0 O 1 N l Y 3 R p b 2 4 x L 1 B M Q U N F T U V O V F 9 Q Q U N L I E J S Q U 5 E L 0 F 1 d G 9 S Z W 1 v d m V k Q 2 9 s d W 1 u c z E u e 0 F i Y n J l d m F 0 a W 9 u L D F 9 J n F 1 b 3 Q 7 X S w m c X V v d D t D b 2 x 1 b W 5 D b 3 V u d C Z x d W 9 0 O z o y L C Z x d W 9 0 O 0 t l e U N v b H V t b k 5 h b W V z J n F 1 b 3 Q 7 O l t d L C Z x d W 9 0 O 0 N v b H V t b k l k Z W 5 0 a X R p Z X M m c X V v d D s 6 W y Z x d W 9 0 O 1 N l Y 3 R p b 2 4 x L 1 B M Q U N F T U V O V F 9 Q Q U N L I E J S Q U 5 E L 0 F 1 d G 9 S Z W 1 v d m V k Q 2 9 s d W 1 u c z E u e 1 B M Q U N F T U V O V F 9 Q Q U N L I E J S Q U 5 E L D B 9 J n F 1 b 3 Q 7 L C Z x d W 9 0 O 1 N l Y 3 R p b 2 4 x L 1 B M Q U N F T U V O V F 9 Q Q U N L I E J S Q U 5 E L 0 F 1 d G 9 S Z W 1 v d m V k Q 2 9 s d W 1 u c z E u e 0 F i Y n J l d m F 0 a W 9 u L D F 9 J n F 1 b 3 Q 7 X S w m c X V v d D t S Z W x h d G l v b n N o a X B J b m Z v J n F 1 b 3 Q 7 O l t d f S I g L z 4 8 L 1 N 0 Y W J s Z U V u d H J p Z X M + P C 9 J d G V t P j x J d G V t P j x J d G V t T G 9 j Y X R p b 2 4 + P E l 0 Z W 1 U e X B l P k Z v c m 1 1 b G E 8 L 0 l 0 Z W 1 U e X B l P j x J d G V t U G F 0 a D 5 T Z W N 0 a W 9 u M S 9 Q T E F D R U 1 F T l R f U E F D S y U y M E J S Q U 5 E L 1 N v d X J j Z T w v S X R l b V B h d G g + P C 9 J d G V t T G 9 j Y X R p b 2 4 + P F N 0 Y W J s Z U V u d H J p Z X M g L z 4 8 L 0 l 0 Z W 0 + P E l 0 Z W 0 + P E l 0 Z W 1 M b 2 N h d G l v b j 4 8 S X R l b V R 5 c G U + R m 9 y b X V s Y T w v S X R l b V R 5 c G U + P E l 0 Z W 1 Q Y X R o P l N l Y 3 R p b 2 4 x L 1 B M Q U N F T U V O V F 9 Q Q U N L J T I w Q l J B T k Q v Z j A 1 O W V m Y z g t Z j N l M S 0 0 M D I 2 L T k 5 Z m U t M 2 U 1 Z T Z h M 2 U 3 O G M 0 P C 9 J d G V t U G F 0 a D 4 8 L 0 l 0 Z W 1 M b 2 N h d G l v b j 4 8 U 3 R h Y m x l R W 5 0 c m l l c y A v P j w v S X R l b T 4 8 S X R l b T 4 8 S X R l b U x v Y 2 F 0 a W 9 u P j x J d G V t V H l w Z T 5 G b 3 J t d W x h P C 9 J d G V t V H l w Z T 4 8 S X R l b V B h d G g + U 2 V j d G l v b j E v U E x B Q 0 V N R U 5 U X 1 B B Q 0 s l M j B C U k F O R C 9 S Z W 5 h b W V k J T I w Q 2 9 s d W 1 u c z w v S X R l b V B h d G g + P C 9 J d G V t T G 9 j Y X R p b 2 4 + P F N 0 Y W J s Z U V u d H J p Z X M g L z 4 8 L 0 l 0 Z W 0 + P E l 0 Z W 0 + P E l 0 Z W 1 M b 2 N h d G l v b j 4 8 S X R l b V R 5 c G U + R m 9 y b X V s Y T w v S X R l b V R 5 c G U + P E l 0 Z W 1 Q Y X R o P l N l Y 3 R p b 2 4 x L 1 B M Q U N F T U V O V F 9 Q Q U N L J T I w Q l J B T k Q v U m V t b 3 Z l Z C U y M E 9 0 a G V y J T I w Q 2 9 s d W 1 u c z w v S X R l b V B h d G g + P C 9 J d G V t T G 9 j Y X R p b 2 4 + P F N 0 Y W J s Z U V u d H J p Z X M g L z 4 8 L 0 l 0 Z W 0 + P E l 0 Z W 0 + P E l 0 Z W 1 M b 2 N h d G l v b j 4 8 S X R l b V R 5 c G U + R m 9 y b X V s Y T w v S X R l b V R 5 c G U + P E l 0 Z W 1 Q Y X R o P l N l Y 3 R p b 2 4 x L 1 B M Q U N F T U V O V F 9 Q Q U N L J T I w Q l J B T k Q v U m V u Y W 1 l Z C U y M E N v b H V t b n M x P C 9 J d G V t U G F 0 a D 4 8 L 0 l 0 Z W 1 M b 2 N h d G l v b j 4 8 U 3 R h Y m x l R W 5 0 c m l l c y A v P j w v S X R l b T 4 8 S X R l b T 4 8 S X R l b U x v Y 2 F 0 a W 9 u P j x J d G V t V H l w Z T 5 G b 3 J t d W x h P C 9 J d G V t V H l w Z T 4 8 S X R l b V B h d G g + U 2 V j d G l v b j E v U E x B Q 0 V N R U 5 U X 1 R Z U E 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M 1 I i A v P j x F b n R y e S B U e X B l P S J S Z W N v d m V y e V R h c m d l d F J v d y I g V m F s d W U 9 I m w x I i A v P j x F b n R y e S B U e X B l P S J G a W x s V G F y Z 2 V 0 I i B W Y W x 1 Z T 0 i c 1 B M Q U N F T U V O V F 9 U W V B F I i A v P j x F b n R y e S B U e X B l P S J G a W x s Z W R D b 2 1 w b G V 0 Z V J l c 3 V s d F R v V 2 9 y a 3 N o Z W V 0 I i B W Y W x 1 Z T 0 i b D E i I C 8 + P E V u d H J 5 I F R 5 c G U 9 I l F 1 Z X J 5 S U Q i I F Z h b H V l P S J z N m N m Z j Q x N T k t Z T g x Y y 0 0 Y z U 0 L T h i Y z M t Y j I x N T M x M D U 4 N D Q 4 I i A v P j x F b n R y e S B U e X B l P S J G a W x s T G F z d F V w Z G F 0 Z W Q i I F Z h b H V l P S J k M j A y M y 0 w N i 0 y M F Q x M j o 0 N D o z O C 4 1 M z k x N T Q 1 W i I g L z 4 8 R W 5 0 c n k g V H l w Z T 0 i R m l s b E V y c m 9 y Q 2 9 1 b n Q i I F Z h b H V l P S J s M C I g L z 4 8 R W 5 0 c n k g V H l w Z T 0 i R m l s b E N v b H V t b l R 5 c G V z I i B W Y W x 1 Z T 0 i c 0 F B Q T 0 i I C 8 + P E V u d H J 5 I F R 5 c G U 9 I k Z p b G x F c n J v c k N v Z G U i I F Z h b H V l P S J z V W 5 r b m 9 3 b i I g L z 4 8 R W 5 0 c n k g V H l w Z T 0 i R m l s b E N v b H V t b k 5 h b W V z I i B W Y W x 1 Z T 0 i c 1 s m c X V v d D t Q T E F D R U 1 F T l R f V F l Q R S Z x d W 9 0 O y w m c X V v d D t B Y m J y Z X Z h d G l v b n M m c X V v d D t d I i A v P j x F b n R y e S B U e X B l P S J G a W x s U 3 R h d H V z I i B W Y W x 1 Z T 0 i c 0 N v b X B s Z X R l I i A v P j x F b n R y e S B U e X B l P S J G a W x s Q 2 9 1 b n Q i I F Z h b H V l P S J s M i 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Q T E F D R U 1 F T l R f V F l Q R S 9 B d X R v U m V t b 3 Z l Z E N v b H V t b n M x L n t Q T E F D R U 1 F T l R f V F l Q R S w w f S Z x d W 9 0 O y w m c X V v d D t T Z W N 0 a W 9 u M S 9 Q T E F D R U 1 F T l R f V F l Q R S 9 B d X R v U m V t b 3 Z l Z E N v b H V t b n M x L n t B Y m J y Z X Z h d G l v b n M s M X 0 m c X V v d D t d L C Z x d W 9 0 O 0 N v b H V t b k N v d W 5 0 J n F 1 b 3 Q 7 O j I s J n F 1 b 3 Q 7 S 2 V 5 Q 2 9 s d W 1 u T m F t Z X M m c X V v d D s 6 W 1 0 s J n F 1 b 3 Q 7 Q 2 9 s d W 1 u S W R l b n R p d G l l c y Z x d W 9 0 O z p b J n F 1 b 3 Q 7 U 2 V j d G l v b j E v U E x B Q 0 V N R U 5 U X 1 R Z U E U v Q X V 0 b 1 J l b W 9 2 Z W R D b 2 x 1 b W 5 z M S 5 7 U E x B Q 0 V N R U 5 U X 1 R Z U E U s M H 0 m c X V v d D s s J n F 1 b 3 Q 7 U 2 V j d G l v b j E v U E x B Q 0 V N R U 5 U X 1 R Z U E U v Q X V 0 b 1 J l b W 9 2 Z W R D b 2 x 1 b W 5 z M S 5 7 Q W J i c m V 2 Y X R p b 2 5 z L D F 9 J n F 1 b 3 Q 7 X S w m c X V v d D t S Z W x h d G l v b n N o a X B J b m Z v J n F 1 b 3 Q 7 O l t d f S I g L z 4 8 L 1 N 0 Y W J s Z U V u d H J p Z X M + P C 9 J d G V t P j x J d G V t P j x J d G V t T G 9 j Y X R p b 2 4 + P E l 0 Z W 1 U e X B l P k Z v c m 1 1 b G E 8 L 0 l 0 Z W 1 U e X B l P j x J d G V t U G F 0 a D 5 T Z W N 0 a W 9 u M S 9 Q T E F D R U 1 F T l R f V F l Q R S 9 T b 3 V y Y 2 U 8 L 0 l 0 Z W 1 Q Y X R o P j w v S X R l b U x v Y 2 F 0 a W 9 u P j x T d G F i b G V F b n R y a W V z I C 8 + P C 9 J d G V t P j x J d G V t P j x J d G V t T G 9 j Y X R p b 2 4 + P E l 0 Z W 1 U e X B l P k Z v c m 1 1 b G E 8 L 0 l 0 Z W 1 U e X B l P j x J d G V t U G F 0 a D 5 T Z W N 0 a W 9 u M S 9 Q T E F D R U 1 F T l R f V F l Q R S 8 5 M z E z N z M y Y S 0 4 O D h l L T Q 1 M j k t Y j Y w M y 0 0 O D l l M j R m Z W N l N z Q 8 L 0 l 0 Z W 1 Q Y X R o P j w v S X R l b U x v Y 2 F 0 a W 9 u P j x T d G F i b G V F b n R y a W V z I C 8 + P C 9 J d G V t P j x J d G V t P j x J d G V t T G 9 j Y X R p b 2 4 + P E l 0 Z W 1 U e X B l P k Z v c m 1 1 b G E 8 L 0 l 0 Z W 1 U e X B l P j x J d G V t U G F 0 a D 5 T Z W N 0 a W 9 u M S 9 Q T E F D R U 1 F T l R f V F l Q R S 9 S Z W 5 h b W V k J T I w Q 2 9 s d W 1 u c z w v S X R l b V B h d G g + P C 9 J d G V t T G 9 j Y X R p b 2 4 + P F N 0 Y W J s Z U V u d H J p Z X M g L z 4 8 L 0 l 0 Z W 0 + P E l 0 Z W 0 + P E l 0 Z W 1 M b 2 N h d G l v b j 4 8 S X R l b V R 5 c G U + R m 9 y b X V s Y T w v S X R l b V R 5 c G U + P E l 0 Z W 1 Q Y X R o P l N l Y 3 R p b 2 4 x L 1 B M Q U N F T U V O V F 9 U W V B F L 1 J l b W 9 2 Z W Q l M j B P d G h l c i U y M E N v b H V t b n M 8 L 0 l 0 Z W 1 Q Y X R o P j w v S X R l b U x v Y 2 F 0 a W 9 u P j x T d G F i b G V F b n R y a W V z I C 8 + P C 9 J d G V t P j x J d G V t P j x J d G V t T G 9 j Y X R p b 2 4 + P E l 0 Z W 1 U e X B l P k Z v c m 1 1 b G E 8 L 0 l 0 Z W 1 U e X B l P j x J d G V t U G F 0 a D 5 T Z W N 0 a W 9 u M S 9 Q T E F D R U 1 F T l R f V F l Q R S 9 S Z W 9 y Z G V y Z W Q l M j B D b 2 x 1 b W 5 z P C 9 J d G V t U G F 0 a D 4 8 L 0 l 0 Z W 1 M b 2 N h d G l v b j 4 8 U 3 R h Y m x l R W 5 0 c m l l c y A v P j w v S X R l b T 4 8 S X R l b T 4 8 S X R l b U x v Y 2 F 0 a W 9 u P j x J d G V t V H l w Z T 5 G b 3 J t d W x h P C 9 J d G V t V H l w Z T 4 8 S X R l b V B h d G g + U 2 V j d G l v b j E v U E x B Q 0 V N R U 5 U X 1 R Z U E U v U m V u Y W 1 l Z C U y M E N v b H V t b n M x P C 9 J d G V t U G F 0 a D 4 8 L 0 l 0 Z W 1 M b 2 N h d G l v b j 4 8 U 3 R h Y m x l R W 5 0 c m l l c y A v P j w v S X R l b T 4 8 S X R l b T 4 8 S X R l b U x v Y 2 F 0 a W 9 u P j x J d G V t V H l w Z T 5 G b 3 J t d W x h P C 9 J d G V t V H l w Z T 4 8 S X R l b V B h d G g + U 2 V j d G l v b j E v Q 1 J F Q V R J V k V f U k 9 U Q V R J T 0 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Y w I i A v P j x F b n R y e S B U e X B l P S J S Z W N v d m V y e V R h c m d l d F J v d y I g V m F s d W U 9 I m w x I i A v P j x F b n R y e S B U e X B l P S J G a W x s V G F y Z 2 V 0 I i B W Y W x 1 Z T 0 i c 0 N S R U F U S V Z F X 1 J P V E F U S U 9 O I i A v P j x F b n R y e S B U e X B l P S J G a W x s Z W R D b 2 1 w b G V 0 Z V J l c 3 V s d F R v V 2 9 y a 3 N o Z W V 0 I i B W Y W x 1 Z T 0 i b D E i I C 8 + P E V u d H J 5 I F R 5 c G U 9 I l F 1 Z X J 5 S U Q i I F Z h b H V l P S J z O G M 4 N m J k N j E t M G U 5 Z C 0 0 Y z l k L T g 0 Y T g t Y j I 5 Z D F j Y T E w Y z B h I i A v P j x F b n R y e S B U e X B l P S J G a W x s T G F z d F V w Z G F 0 Z W Q i I F Z h b H V l P S J k M j A y M y 0 w N i 0 y M F Q x M j o 0 N D o z O C 4 0 N z E 0 M j Q 0 W i I g L z 4 8 R W 5 0 c n k g V H l w Z T 0 i R m l s b E V y c m 9 y Q 2 9 1 b n Q i I F Z h b H V l P S J s M C I g L z 4 8 R W 5 0 c n k g V H l w Z T 0 i R m l s b E N v b H V t b l R 5 c G V z I i B W Y W x 1 Z T 0 i c 0 F B P T 0 i I C 8 + P E V u d H J 5 I F R 5 c G U 9 I k Z p b G x F c n J v c k N v Z G U i I F Z h b H V l P S J z V W 5 r b m 9 3 b i I g L z 4 8 R W 5 0 c n k g V H l w Z T 0 i R m l s b E N v b H V t b k 5 h b W V z I i B W Y W x 1 Z T 0 i c 1 s m c X V v d D t D U k V B V E l W R V 9 S T 1 R B V E l P T i Z x d W 9 0 O 1 0 i I C 8 + P E V u d H J 5 I F R 5 c G U 9 I k Z p b G x T d G F 0 d X M i I F Z h b H V l P S J z Q 2 9 t c G x l d G U i I C 8 + P E V u d H J 5 I F R 5 c G U 9 I k Z p b G x D b 3 V u d C I g V m F s d W U 9 I m w y 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N S R U F U S V Z F X 1 J P V E F U S U 9 O L 0 F 1 d G 9 S Z W 1 v d m V k Q 2 9 s d W 1 u c z E u e 0 N S R U F U S V Z F X 1 J P V E F U S U 9 O L D B 9 J n F 1 b 3 Q 7 X S w m c X V v d D t D b 2 x 1 b W 5 D b 3 V u d C Z x d W 9 0 O z o x L C Z x d W 9 0 O 0 t l e U N v b H V t b k 5 h b W V z J n F 1 b 3 Q 7 O l t d L C Z x d W 9 0 O 0 N v b H V t b k l k Z W 5 0 a X R p Z X M m c X V v d D s 6 W y Z x d W 9 0 O 1 N l Y 3 R p b 2 4 x L 0 N S R U F U S V Z F X 1 J P V E F U S U 9 O L 0 F 1 d G 9 S Z W 1 v d m V k Q 2 9 s d W 1 u c z E u e 0 N S R U F U S V Z F X 1 J P V E F U S U 9 O L D B 9 J n F 1 b 3 Q 7 X S w m c X V v d D t S Z W x h d G l v b n N o a X B J b m Z v J n F 1 b 3 Q 7 O l t d f S I g L z 4 8 L 1 N 0 Y W J s Z U V u d H J p Z X M + P C 9 J d G V t P j x J d G V t P j x J d G V t T G 9 j Y X R p b 2 4 + P E l 0 Z W 1 U e X B l P k Z v c m 1 1 b G E 8 L 0 l 0 Z W 1 U e X B l P j x J d G V t U G F 0 a D 5 T Z W N 0 a W 9 u M S 9 D U k V B V E l W R V 9 S T 1 R B V E l P T i 9 T b 3 V y Y 2 U 8 L 0 l 0 Z W 1 Q Y X R o P j w v S X R l b U x v Y 2 F 0 a W 9 u P j x T d G F i b G V F b n R y a W V z I C 8 + P C 9 J d G V t P j x J d G V t P j x J d G V t T G 9 j Y X R p b 2 4 + P E l 0 Z W 1 U e X B l P k Z v c m 1 1 b G E 8 L 0 l 0 Z W 1 U e X B l P j x J d G V t U G F 0 a D 5 T Z W N 0 a W 9 u M S 9 D U k V B V E l W R V 9 S T 1 R B V E l P T i 9 k Y W N j M D A z Y y 1 m N j N k L T R i Y T I t O D Z i Z i 1 m M j U 1 O T Q w Y 2 E 4 Y T I 8 L 0 l 0 Z W 1 Q Y X R o P j w v S X R l b U x v Y 2 F 0 a W 9 u P j x T d G F i b G V F b n R y a W V z I C 8 + P C 9 J d G V t P j x J d G V t P j x J d G V t T G 9 j Y X R p b 2 4 + P E l 0 Z W 1 U e X B l P k Z v c m 1 1 b G E 8 L 0 l 0 Z W 1 U e X B l P j x J d G V t U G F 0 a D 5 T Z W N 0 a W 9 u M S 9 D U k V B V E l W R V 9 S T 1 R B V E l P T i 9 S Z W 5 h b W V k J T I w Q 2 9 s d W 1 u c z w v S X R l b V B h d G g + P C 9 J d G V t T G 9 j Y X R p b 2 4 + P F N 0 Y W J s Z U V u d H J p Z X M g L z 4 8 L 0 l 0 Z W 0 + P E l 0 Z W 0 + P E l 0 Z W 1 M b 2 N h d G l v b j 4 8 S X R l b V R 5 c G U + R m 9 y b X V s Y T w v S X R l b V R 5 c G U + P E l 0 Z W 1 Q Y X R o P l N l Y 3 R p b 2 4 x L 0 N S R U F U S V Z F X 1 J P V E F U S U 9 O L 1 J l b W 9 2 Z W Q l M j B P d G h l c i U y M E N v b H V t b n M 8 L 0 l 0 Z W 1 Q Y X R o P j w v S X R l b U x v Y 2 F 0 a W 9 u P j x T d G F i b G V F b n R y a W V z I C 8 + P C 9 J d G V t P j x J d G V t P j x J d G V t T G 9 j Y X R p b 2 4 + P E l 0 Z W 1 U e X B l P k Z v c m 1 1 b G E 8 L 0 l 0 Z W 1 U e X B l P j x J d G V t U G F 0 a D 5 T Z W N 0 a W 9 u M S 9 D U k V B V E l W R V 9 S T 1 R B V E l P T i 9 S Z W 5 h b W V k J T I w Q 2 9 s d W 1 u c z E 8 L 0 l 0 Z W 1 Q Y X R o P j w v S X R l b U x v Y 2 F 0 a W 9 u P j x T d G F i b G V F b n R y a W V z I C 8 + P C 9 J d G V t P j x J d G V t P j x J d G V t T G 9 j Y X R p b 2 4 + P E l 0 Z W 1 U e X B l P k Z v c m 1 1 b G E 8 L 0 l 0 Z W 1 U e X B l P j x J d G V t U G F 0 a D 5 T Z W N 0 a W 9 u M S 9 D T 1 N U X 0 1 F V E h P R 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S b 3 c i I F Z h b H V l P S J s M S I g L z 4 8 R W 5 0 c n k g V H l w Z T 0 i U m V j b 3 Z l c n l U Y X J n Z X R D b 2 x 1 b W 4 i I F Z h b H V l P S J s O T A i I C 8 + P E V u d H J 5 I F R 5 c G U 9 I l J l Y 2 9 2 Z X J 5 V G F y Z 2 V 0 U 2 h l Z X Q i I F Z h b H V l P S J z R E F U Q S B W Q U x V R V M i I C 8 + P E V u d H J 5 I F R 5 c G U 9 I k Z p b G x U Y X J n Z X Q i I F Z h b H V l P S J z Q 0 9 T V F 9 N R V R I T 0 Q i I C 8 + P E V u d H J 5 I F R 5 c G U 9 I k Z p b G x l Z E N v b X B s Z X R l U m V z d W x 0 V G 9 X b 3 J r c 2 h l Z X Q i I F Z h b H V l P S J s M S I g L z 4 8 R W 5 0 c n k g V H l w Z T 0 i U X V l c n l J R C I g V m F s d W U 9 I n M 4 O T E 4 O W M y M C 0 0 M W I w L T Q 1 N j U t Y j A 1 N y 0 w N W V l M G Y 4 M T Y 4 N G U i I C 8 + P E V u d H J 5 I F R 5 c G U 9 I k Z p b G x F c n J v c k N v d W 5 0 I i B W Y W x 1 Z T 0 i b D A i I C 8 + P E V u d H J 5 I F R 5 c G U 9 I k Z p b G x M Y X N 0 V X B k Y X R l Z C I g V m F s d W U 9 I m Q y M D I z L T A 2 L T I w V D E y O j Q 0 O j M 0 L j Y 0 N z g y M T l a I i A v P j x F b n R y e S B U e X B l P S J G a W x s R X J y b 3 J D b 2 R l I i B W Y W x 1 Z T 0 i c 1 V u a 2 5 v d 2 4 i I C 8 + P E V u d H J 5 I F R 5 c G U 9 I k Z p b G x D b 2 x 1 b W 5 U e X B l c y I g V m F s d W U 9 I n N B Q U E 9 I i A v P j x F b n R y e S B U e X B l P S J G a W x s Q 2 9 s d W 1 u T m F t Z X M i I F Z h b H V l P S J z W y Z x d W 9 0 O 0 N P U 1 R f T U V U S E 9 E J n F 1 b 3 Q 7 L C Z x d W 9 0 O 0 F i Y n J l d m l h d G l v b i Z x d W 9 0 O 1 0 i I C 8 + P E V u d H J 5 I F R 5 c G U 9 I k Z p b G x T d G F 0 d X M i I F Z h b H V l P S J z Q 2 9 t c G x l d G U i I C 8 + P E V u d H J 5 I F R 5 c G U 9 I k Z p b G x D b 3 V u d C I g V m F s d W U 9 I m w z 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N P U 1 R f T U V U S E 9 E L 0 F 1 d G 9 S Z W 1 v d m V k Q 2 9 s d W 1 u c z E u e 0 N P U 1 R f T U V U S E 9 E L D B 9 J n F 1 b 3 Q 7 L C Z x d W 9 0 O 1 N l Y 3 R p b 2 4 x L 0 N P U 1 R f T U V U S E 9 E L 0 F 1 d G 9 S Z W 1 v d m V k Q 2 9 s d W 1 u c z E u e 0 F i Y n J l d m l h d G l v b i w x f S Z x d W 9 0 O 1 0 s J n F 1 b 3 Q 7 Q 2 9 s d W 1 u Q 2 9 1 b n Q m c X V v d D s 6 M i w m c X V v d D t L Z X l D b 2 x 1 b W 5 O Y W 1 l c y Z x d W 9 0 O z p b X S w m c X V v d D t D b 2 x 1 b W 5 J Z G V u d G l 0 a W V z J n F 1 b 3 Q 7 O l s m c X V v d D t T Z W N 0 a W 9 u M S 9 D T 1 N U X 0 1 F V E h P R C 9 B d X R v U m V t b 3 Z l Z E N v b H V t b n M x L n t D T 1 N U X 0 1 F V E h P R C w w f S Z x d W 9 0 O y w m c X V v d D t T Z W N 0 a W 9 u M S 9 D T 1 N U X 0 1 F V E h P R C 9 B d X R v U m V t b 3 Z l Z E N v b H V t b n M x L n t B Y m J y Z X Z p Y X R p b 2 4 s M X 0 m c X V v d D t d L C Z x d W 9 0 O 1 J l b G F 0 a W 9 u c 2 h p c E l u Z m 8 m c X V v d D s 6 W 1 1 9 I i A v P j w v U 3 R h Y m x l R W 5 0 c m l l c z 4 8 L 0 l 0 Z W 0 + P E l 0 Z W 0 + P E l 0 Z W 1 M b 2 N h d G l v b j 4 8 S X R l b V R 5 c G U + R m 9 y b X V s Y T w v S X R l b V R 5 c G U + P E l 0 Z W 1 Q Y X R o P l N l Y 3 R p b 2 4 x L 0 N P U 1 R f T U V U S E 9 E L 1 N v d X J j Z T w v S X R l b V B h d G g + P C 9 J d G V t T G 9 j Y X R p b 2 4 + P F N 0 Y W J s Z U V u d H J p Z X M g L z 4 8 L 0 l 0 Z W 0 + P E l 0 Z W 0 + P E l 0 Z W 1 M b 2 N h d G l v b j 4 8 S X R l b V R 5 c G U + R m 9 y b X V s Y T w v S X R l b V R 5 c G U + P E l 0 Z W 1 Q Y X R o P l N l Y 3 R p b 2 4 x L 0 N P U 1 R f T U V U S E 9 E L z k 2 Z T c 0 M G F j L W Y 4 Y W E t N D k w M S 0 4 Z G R i L W R m Z W I y N m E x M j k 4 O D w v S X R l b V B h d G g + P C 9 J d G V t T G 9 j Y X R p b 2 4 + P F N 0 Y W J s Z U V u d H J p Z X M g L z 4 8 L 0 l 0 Z W 0 + P E l 0 Z W 0 + P E l 0 Z W 1 M b 2 N h d G l v b j 4 8 S X R l b V R 5 c G U + R m 9 y b X V s Y T w v S X R l b V R 5 c G U + P E l 0 Z W 1 Q Y X R o P l N l Y 3 R p b 2 4 x L 0 N P U 1 R f T U V U S E 9 E L 1 J l b m F t Z W Q l M j B D b 2 x 1 b W 5 z P C 9 J d G V t U G F 0 a D 4 8 L 0 l 0 Z W 1 M b 2 N h d G l v b j 4 8 U 3 R h Y m x l R W 5 0 c m l l c y A v P j w v S X R l b T 4 8 S X R l b T 4 8 S X R l b U x v Y 2 F 0 a W 9 u P j x J d G V t V H l w Z T 5 G b 3 J t d W x h P C 9 J d G V t V H l w Z T 4 8 S X R l b V B h d G g + U 2 V j d G l v b j E v Q 0 9 T V F 9 N R V R I T 0 Q v U m V t b 3 Z l Z C U y M E 9 0 a G V y J T I w Q 2 9 s d W 1 u c z w v S X R l b V B h d G g + P C 9 J d G V t T G 9 j Y X R p b 2 4 + P F N 0 Y W J s Z U V u d H J p Z X M g L z 4 8 L 0 l 0 Z W 0 + P E l 0 Z W 0 + P E l 0 Z W 1 M b 2 N h d G l v b j 4 8 S X R l b V R 5 c G U + R m 9 y b X V s Y T w v S X R l b V R 5 c G U + P E l 0 Z W 1 Q Y X R o P l N l Y 3 R p b 2 4 x L 0 N P U 1 R f T U V U S E 9 E L 1 J l b m F t Z W Q l M j B D b 2 x 1 b W 5 z M T w v S X R l b V B h d G g + P C 9 J d G V t T G 9 j Y X R p b 2 4 + P F N 0 Y W J s Z U V u d H J p Z X M g L z 4 8 L 0 l 0 Z W 0 + P E l 0 Z W 0 + P E l 0 Z W 1 M b 2 N h d G l v b j 4 8 S X R l b V R 5 c G U + R m 9 y b X V s Y T w v S X R l b V R 5 c G U + P E l 0 Z W 1 Q Y X R o P l N l Y 3 R p b 2 4 x L 0 N B T V B B S U d O X 0 J V U 0 l O R V N T J T I w T 0 J K R U N U S V Z 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y M C I g L z 4 8 R W 5 0 c n k g V H l w Z T 0 i U m V j b 3 Z l c n l U Y X J n Z X R S b 3 c i I F Z h b H V l P S J s M S I g L z 4 8 R W 5 0 c n k g V H l w Z T 0 i R m l s b F R h c m d l d C I g V m F s d W U 9 I n N D Q U 1 Q Q U l H T l 9 C V V N J T k V T U 1 9 P Q k p F Q 1 R J V k U i I C 8 + P E V u d H J 5 I F R 5 c G U 9 I k Z p b G x l Z E N v b X B s Z X R l U m V z d W x 0 V G 9 X b 3 J r c 2 h l Z X Q i I F Z h b H V l P S J s M S I g L z 4 8 R W 5 0 c n k g V H l w Z T 0 i U X V l c n l J R C I g V m F s d W U 9 I n M 3 Y z M z N W Y y O C 0 5 N 2 Y 0 L T R h Y m M t O W Q 2 M i 0 y O T E x Z W Q z N j F h N G I i I C 8 + P E V u d H J 5 I F R 5 c G U 9 I k Z p b G x M Y X N 0 V X B k Y X R l Z C I g V m F s d W U 9 I m Q y M D I z L T A 2 L T I w V D E y O j Q 0 O j M 0 L j U z N j I 0 M z Z a I i A v P j x F b n R y e S B U e X B l P S J G a W x s R X J y b 3 J D b 3 V u d C I g V m F s d W U 9 I m w w I i A v P j x F b n R y e S B U e X B l P S J G a W x s Q 2 9 s d W 1 u V H l w Z X M i I F Z h b H V l P S J z Q U F B Q S I g L z 4 8 R W 5 0 c n k g V H l w Z T 0 i R m l s b E V y c m 9 y Q 2 9 k Z S I g V m F s d W U 9 I n N V b m t u b 3 d u I i A v P j x F b n R y e S B U e X B l P S J G a W x s Q 2 9 s d W 1 u T m F t Z X M i I F Z h b H V l P S J z W y Z x d W 9 0 O 0 J V U 0 l O R V N T I E 9 C S k V D V E l W R S Z x d W 9 0 O y w m c X V v d D t B Y m J y Z X Z p Y X R p b 2 4 m c X V v d D s s J n F 1 b 3 Q 7 S m 9 1 c m 5 l e S Z x d W 9 0 O 1 0 i I C 8 + P E V u d H J 5 I F R 5 c G U 9 I k Z p b G x T d G F 0 d X M i I F Z h b H V l P S J z Q 2 9 t c G x l d G U i I C 8 + P E V u d H J 5 I F R 5 c G U 9 I k Z p b G x D b 3 V u d C I g V m F s d W U 9 I m w 1 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0 N B T V B B S U d O X 0 J V U 0 l O R V N T I E 9 C S k V D V E l W R S 9 B d X R v U m V t b 3 Z l Z E N v b H V t b n M x L n t C V V N J T k V T U y B P Q k p F Q 1 R J V k U s M H 0 m c X V v d D s s J n F 1 b 3 Q 7 U 2 V j d G l v b j E v Q 0 F N U E F J R 0 5 f Q l V T S U 5 F U 1 M g T 0 J K R U N U S V Z F L 0 F 1 d G 9 S Z W 1 v d m V k Q 2 9 s d W 1 u c z E u e 0 F i Y n J l d m l h d G l v b i w x f S Z x d W 9 0 O y w m c X V v d D t T Z W N 0 a W 9 u M S 9 D Q U 1 Q Q U l H T l 9 C V V N J T k V T U y B P Q k p F Q 1 R J V k U v Q X V 0 b 1 J l b W 9 2 Z W R D b 2 x 1 b W 5 z M S 5 7 S m 9 1 c m 5 l e S w y f S Z x d W 9 0 O 1 0 s J n F 1 b 3 Q 7 Q 2 9 s d W 1 u Q 2 9 1 b n Q m c X V v d D s 6 M y w m c X V v d D t L Z X l D b 2 x 1 b W 5 O Y W 1 l c y Z x d W 9 0 O z p b X S w m c X V v d D t D b 2 x 1 b W 5 J Z G V u d G l 0 a W V z J n F 1 b 3 Q 7 O l s m c X V v d D t T Z W N 0 a W 9 u M S 9 D Q U 1 Q Q U l H T l 9 C V V N J T k V T U y B P Q k p F Q 1 R J V k U v Q X V 0 b 1 J l b W 9 2 Z W R D b 2 x 1 b W 5 z M S 5 7 Q l V T S U 5 F U 1 M g T 0 J K R U N U S V Z F L D B 9 J n F 1 b 3 Q 7 L C Z x d W 9 0 O 1 N l Y 3 R p b 2 4 x L 0 N B T V B B S U d O X 0 J V U 0 l O R V N T I E 9 C S k V D V E l W R S 9 B d X R v U m V t b 3 Z l Z E N v b H V t b n M x L n t B Y m J y Z X Z p Y X R p b 2 4 s M X 0 m c X V v d D s s J n F 1 b 3 Q 7 U 2 V j d G l v b j E v Q 0 F N U E F J R 0 5 f Q l V T S U 5 F U 1 M g T 0 J K R U N U S V Z F L 0 F 1 d G 9 S Z W 1 v d m V k Q 2 9 s d W 1 u c z E u e 0 p v d X J u Z X k s M n 0 m c X V v d D t d L C Z x d W 9 0 O 1 J l b G F 0 a W 9 u c 2 h p c E l u Z m 8 m c X V v d D s 6 W 1 1 9 I i A v P j w v U 3 R h Y m x l R W 5 0 c m l l c z 4 8 L 0 l 0 Z W 0 + P E l 0 Z W 0 + P E l 0 Z W 1 M b 2 N h d G l v b j 4 8 S X R l b V R 5 c G U + R m 9 y b X V s Y T w v S X R l b V R 5 c G U + P E l 0 Z W 1 Q Y X R o P l N l Y 3 R p b 2 4 x L 0 N B T V B B S U d O X 0 J V U 0 l O R V N T J T I w T 0 J K R U N U S V Z F L 1 N v d X J j Z T w v S X R l b V B h d G g + P C 9 J d G V t T G 9 j Y X R p b 2 4 + P F N 0 Y W J s Z U V u d H J p Z X M g L z 4 8 L 0 l 0 Z W 0 + P E l 0 Z W 0 + P E l 0 Z W 1 M b 2 N h d G l v b j 4 8 S X R l b V R 5 c G U + R m 9 y b X V s Y T w v S X R l b V R 5 c G U + P E l 0 Z W 1 Q Y X R o P l N l Y 3 R p b 2 4 x L 0 N B T V B B S U d O X 0 J V U 0 l O R V N T J T I w T 0 J K R U N U S V Z F L z k 5 M j N m M D M y L W E 5 N m Y t N G M 1 Y y 1 i Y z c 4 L T V l O D k 5 Y 2 E y N j E w M T w v S X R l b V B h d G g + P C 9 J d G V t T G 9 j Y X R p b 2 4 + P F N 0 Y W J s Z U V u d H J p Z X M g L z 4 8 L 0 l 0 Z W 0 + P E l 0 Z W 0 + P E l 0 Z W 1 M b 2 N h d G l v b j 4 8 S X R l b V R 5 c G U + R m 9 y b X V s Y T w v S X R l b V R 5 c G U + P E l 0 Z W 1 Q Y X R o P l N l Y 3 R p b 2 4 x L 0 N B T V B B S U d O X 0 J V U 0 l O R V N T J T I w T 0 J K R U N U S V Z F L 1 J l b m F t Z W Q l M j B D b 2 x 1 b W 5 z P C 9 J d G V t U G F 0 a D 4 8 L 0 l 0 Z W 1 M b 2 N h d G l v b j 4 8 U 3 R h Y m x l R W 5 0 c m l l c y A v P j w v S X R l b T 4 8 S X R l b T 4 8 S X R l b U x v Y 2 F 0 a W 9 u P j x J d G V t V H l w Z T 5 G b 3 J t d W x h P C 9 J d G V t V H l w Z T 4 8 S X R l b V B h d G g + U 2 V j d G l v b j E v Q 0 F N U E F J R 0 5 f Q l V T S U 5 F U 1 M l M j B P Q k p F Q 1 R J V k U v U m V t b 3 Z l Z C U y M E 9 0 a G V y J T I w Q 2 9 s d W 1 u c z w v S X R l b V B h d G g + P C 9 J d G V t T G 9 j Y X R p b 2 4 + P F N 0 Y W J s Z U V u d H J p Z X M g L z 4 8 L 0 l 0 Z W 0 + P E l 0 Z W 0 + P E l 0 Z W 1 M b 2 N h d G l v b j 4 8 S X R l b V R 5 c G U + R m 9 y b X V s Y T w v S X R l b V R 5 c G U + P E l 0 Z W 1 Q Y X R o P l N l Y 3 R p b 2 4 x L 0 N B T V B B S U d O X 0 J V U 0 l O R V N T J T I w T 0 J K R U N U S V Z F L 1 J l b m F t Z W Q l M j B D b 2 x 1 b W 5 z M T w v S X R l b V B h d G g + P C 9 J d G V t T G 9 j Y X R p b 2 4 + P F N 0 Y W J s Z U V u d H J p Z X M g L z 4 8 L 0 l 0 Z W 0 + P E l 0 Z W 0 + P E l 0 Z W 1 M b 2 N h d G l v b j 4 8 S X R l b V R 5 c G U + R m 9 y b X V s Y T w v S X R l b V R 5 c G U + P E l 0 Z W 1 Q Y X R o P l N l Y 3 R p b 2 4 x L 0 R T U F 9 Q T E F U R k 9 S T 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Q V R B I F Z B T F V F U y I g L z 4 8 R W 5 0 c n k g V H l w Z T 0 i U m V j b 3 Z l c n l U Y X J n Z X R D b 2 x 1 b W 4 i I F Z h b H V l P S J s N z g i I C 8 + P E V u d H J 5 I F R 5 c G U 9 I l J l Y 2 9 2 Z X J 5 V G F y Z 2 V 0 U m 9 3 I i B W Y W x 1 Z T 0 i b D E i I C 8 + P E V u d H J 5 I F R 5 c G U 9 I k Z p b G x U Y X J n Z X Q i I F Z h b H V l P S J z R F N Q X 1 B M Q V R G T 1 J N I i A v P j x F b n R y e S B U e X B l P S J G a W x s Z W R D b 2 1 w b G V 0 Z V J l c 3 V s d F R v V 2 9 y a 3 N o Z W V 0 I i B W Y W x 1 Z T 0 i b D E i I C 8 + P E V u d H J 5 I F R 5 c G U 9 I l F 1 Z X J 5 S U Q i I F Z h b H V l P S J z Z j F k Z T I y Y j A t Y T Y 0 N i 0 0 M 2 M y L T k 3 Y T c t M D U 2 M T M 3 N z k 4 Y m M 2 I i A v P j x F b n R y e S B U e X B l P S J G a W x s T G F z d F V w Z G F 0 Z W Q i I F Z h b H V l P S J k M j A y M y 0 w N i 0 y M F Q x M j o 0 N D o z N C 4 0 M z M 2 N D I 0 W i I g L z 4 8 R W 5 0 c n k g V H l w Z T 0 i R m l s b E V y c m 9 y Q 2 9 1 b n Q i I F Z h b H V l P S J s M C I g L z 4 8 R W 5 0 c n k g V H l w Z T 0 i R m l s b E N v b H V t b l R 5 c G V z I i B W Y W x 1 Z T 0 i c 0 F B Q T 0 i I C 8 + P E V u d H J 5 I F R 5 c G U 9 I k Z p b G x F c n J v c k N v Z G U i I F Z h b H V l P S J z V W 5 r b m 9 3 b i I g L z 4 8 R W 5 0 c n k g V H l w Z T 0 i R m l s b E N v b H V t b k 5 h b W V z I i B W Y W x 1 Z T 0 i c 1 s m c X V v d D t E U 1 B f U E x B V E Z P U k 0 m c X V v d D s s J n F 1 b 3 Q 7 Q W J i c m V 2 Y X R p b 2 4 m c X V v d D t d I i A v P j x F b n R y e S B U e X B l P S J G a W x s U 3 R h d H V z I i B W Y W x 1 Z T 0 i c 0 N v b X B s Z X R l I i A v P j x F b n R y e S B U e X B l P S J G a W x s Q 2 9 1 b n Q i I F Z h b H V l P S J s N 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E U 1 B f U E x B V E Z P U k 0 v Q X V 0 b 1 J l b W 9 2 Z W R D b 2 x 1 b W 5 z M S 5 7 R F N Q X 1 B M Q V R G T 1 J N L D B 9 J n F 1 b 3 Q 7 L C Z x d W 9 0 O 1 N l Y 3 R p b 2 4 x L 0 R T U F 9 Q T E F U R k 9 S T S 9 B d X R v U m V t b 3 Z l Z E N v b H V t b n M x L n t B Y m J y Z X Z h d G l v b i w x f S Z x d W 9 0 O 1 0 s J n F 1 b 3 Q 7 Q 2 9 s d W 1 u Q 2 9 1 b n Q m c X V v d D s 6 M i w m c X V v d D t L Z X l D b 2 x 1 b W 5 O Y W 1 l c y Z x d W 9 0 O z p b X S w m c X V v d D t D b 2 x 1 b W 5 J Z G V u d G l 0 a W V z J n F 1 b 3 Q 7 O l s m c X V v d D t T Z W N 0 a W 9 u M S 9 E U 1 B f U E x B V E Z P U k 0 v Q X V 0 b 1 J l b W 9 2 Z W R D b 2 x 1 b W 5 z M S 5 7 R F N Q X 1 B M Q V R G T 1 J N L D B 9 J n F 1 b 3 Q 7 L C Z x d W 9 0 O 1 N l Y 3 R p b 2 4 x L 0 R T U F 9 Q T E F U R k 9 S T S 9 B d X R v U m V t b 3 Z l Z E N v b H V t b n M x L n t B Y m J y Z X Z h d G l v b i w x f S Z x d W 9 0 O 1 0 s J n F 1 b 3 Q 7 U m V s Y X R p b 2 5 z a G l w S W 5 m b y Z x d W 9 0 O z p b X X 0 i I C 8 + P C 9 T d G F i b G V F b n R y a W V z P j w v S X R l b T 4 8 S X R l b T 4 8 S X R l b U x v Y 2 F 0 a W 9 u P j x J d G V t V H l w Z T 5 G b 3 J t d W x h P C 9 J d G V t V H l w Z T 4 8 S X R l b V B h d G g + U 2 V j d G l v b j E v R F N Q X 1 B M Q V R G T 1 J N L 1 N v d X J j Z T w v S X R l b V B h d G g + P C 9 J d G V t T G 9 j Y X R p b 2 4 + P F N 0 Y W J s Z U V u d H J p Z X M g L z 4 8 L 0 l 0 Z W 0 + P E l 0 Z W 0 + P E l 0 Z W 1 M b 2 N h d G l v b j 4 8 S X R l b V R 5 c G U + R m 9 y b X V s Y T w v S X R l b V R 5 c G U + P E l 0 Z W 1 Q Y X R o P l N l Y 3 R p b 2 4 x L 0 R T U F 9 Q T E F U R k 9 S T S 8 w Y 2 J i N j c 4 N S 0 5 N D V i L T Q 0 O D M t Y W Q 4 Z C 0 y N 2 M 2 O D d j Z j Z m O W I 8 L 0 l 0 Z W 1 Q Y X R o P j w v S X R l b U x v Y 2 F 0 a W 9 u P j x T d G F i b G V F b n R y a W V z I C 8 + P C 9 J d G V t P j x J d G V t P j x J d G V t T G 9 j Y X R p b 2 4 + P E l 0 Z W 1 U e X B l P k Z v c m 1 1 b G E 8 L 0 l 0 Z W 1 U e X B l P j x J d G V t U G F 0 a D 5 T Z W N 0 a W 9 u M S 9 E U 1 B f U E x B V E Z P U k 0 v U m V u Y W 1 l Z C U y M E N v b H V t b n M 8 L 0 l 0 Z W 1 Q Y X R o P j w v S X R l b U x v Y 2 F 0 a W 9 u P j x T d G F i b G V F b n R y a W V z I C 8 + P C 9 J d G V t P j x J d G V t P j x J d G V t T G 9 j Y X R p b 2 4 + P E l 0 Z W 1 U e X B l P k Z v c m 1 1 b G E 8 L 0 l 0 Z W 1 U e X B l P j x J d G V t U G F 0 a D 5 T Z W N 0 a W 9 u M S 9 E U 1 B f U E x B V E Z P U k 0 v U m V t b 3 Z l Z C U y M E 9 0 a G V y J T I w Q 2 9 s d W 1 u c z w v S X R l b V B h d G g + P C 9 J d G V t T G 9 j Y X R p b 2 4 + P F N 0 Y W J s Z U V u d H J p Z X M g L z 4 8 L 0 l 0 Z W 0 + P E l 0 Z W 0 + P E l 0 Z W 1 M b 2 N h d G l v b j 4 8 S X R l b V R 5 c G U + R m 9 y b X V s Y T w v S X R l b V R 5 c G U + P E l 0 Z W 1 Q Y X R o P l N l Y 3 R p b 2 4 x L 0 R T U F 9 Q T E F U R k 9 S T S 9 S Z W 5 h b W V k J T I w Q 2 9 s d W 1 u c z E 8 L 0 l 0 Z W 1 Q Y X R o P j w v S X R l b U x v Y 2 F 0 a W 9 u P j x T d G F i b G V F b n R y a W V z I C 8 + P C 9 J d G V t P j x J d G V t P j x J d G V t T G 9 j Y X R p b 2 4 + P E l 0 Z W 1 U e X B l P k Z v c m 1 1 b G E 8 L 0 l 0 Z W 1 U e X B l P j x J d G V t U G F 0 a D 5 T Z W N 0 a W 9 u M S 9 E U 1 B f Q l V Z S U 5 H J T I w T U V U S E 9 E 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Y 2 9 2 Z X J 5 V G F y Z 2 V 0 U 2 h l Z X Q i I F Z h b H V l P S J z R E F U Q S B W Q U x V R V M i I C 8 + P E V u d H J 5 I F R 5 c G U 9 I l J l Y 2 9 2 Z X J 5 V G F y Z 2 V 0 Q 2 9 s d W 1 u I i B W Y W x 1 Z T 0 i b D g x I i A v P j x F b n R y e S B U e X B l P S J S Z W N v d m V y e V R h c m d l d F J v d y I g V m F s d W U 9 I m w x I i A v P j x F b n R y e S B U e X B l P S J G a W x s V G F y Z 2 V 0 I i B W Y W x 1 Z T 0 i c 0 R T U F 9 C V V l J T k d f T U V U S E 9 E I i A v P j x F b n R y e S B U e X B l P S J R d W V y e U l E I i B W Y W x 1 Z T 0 i c 2 U 4 Z W U 5 M D E 2 L W F m Z j U t N D B l O C 0 5 M z c 3 L T c w N 2 I 0 M T I 3 M m V m Z S I g L z 4 8 R W 5 0 c n k g V H l w Z T 0 i R m l s b E x h c 3 R V c G R h d G V k I i B W Y W x 1 Z T 0 i Z D I w M j M t M D Y t M j B U M T I 6 N D Q 6 M z Q u M z c x M T g x M l o i I C 8 + P E V u d H J 5 I F R 5 c G U 9 I k Z p b G x F c n J v c k N v d W 5 0 I i B W Y W x 1 Z T 0 i b D A i I C 8 + P E V u d H J 5 I F R 5 c G U 9 I k Z p b G x D b 2 x 1 b W 5 U e X B l c y I g V m F s d W U 9 I n N B Q T 0 9 I i A v P j x F b n R y e S B U e X B l P S J G a W x s R X J y b 3 J D b 2 R l I i B W Y W x 1 Z T 0 i c 1 V u a 2 5 v d 2 4 i I C 8 + P E V u d H J 5 I F R 5 c G U 9 I k Z p b G x D b 2 x 1 b W 5 O Y W 1 l c y I g V m F s d W U 9 I n N b J n F 1 b 3 Q 7 R F N Q X 0 J V W U l O R y B N R V R I T 0 Q m c X V v d D t d I i A v P j x F b n R y e S B U e X B l P S J G a W x s U 3 R h d H V z I i B W Y W x 1 Z T 0 i c 0 N v b X B s Z X R l I i A v P j x F b n R y e S B U e X B l P S J G a W x s Q 2 9 1 b n Q i I F Z h b H V l P S J s M y 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E U 1 B f Q l V Z S U 5 H I E 1 F V E h P R C 9 B d X R v U m V t b 3 Z l Z E N v b H V t b n M x L n t E U 1 B f Q l V Z S U 5 H I E 1 F V E h P R C w w f S Z x d W 9 0 O 1 0 s J n F 1 b 3 Q 7 Q 2 9 s d W 1 u Q 2 9 1 b n Q m c X V v d D s 6 M S w m c X V v d D t L Z X l D b 2 x 1 b W 5 O Y W 1 l c y Z x d W 9 0 O z p b X S w m c X V v d D t D b 2 x 1 b W 5 J Z G V u d G l 0 a W V z J n F 1 b 3 Q 7 O l s m c X V v d D t T Z W N 0 a W 9 u M S 9 E U 1 B f Q l V Z S U 5 H I E 1 F V E h P R C 9 B d X R v U m V t b 3 Z l Z E N v b H V t b n M x L n t E U 1 B f Q l V Z S U 5 H I E 1 F V E h P R C w w f S Z x d W 9 0 O 1 0 s J n F 1 b 3 Q 7 U m V s Y X R p b 2 5 z a G l w S W 5 m b y Z x d W 9 0 O z p b X X 0 i I C 8 + P C 9 T d G F i b G V F b n R y a W V z P j w v S X R l b T 4 8 S X R l b T 4 8 S X R l b U x v Y 2 F 0 a W 9 u P j x J d G V t V H l w Z T 5 G b 3 J t d W x h P C 9 J d G V t V H l w Z T 4 8 S X R l b V B h d G g + U 2 V j d G l v b j E v R F N Q X 0 J V W U l O R y U y M E 1 F V E h P R C 9 T b 3 V y Y 2 U 8 L 0 l 0 Z W 1 Q Y X R o P j w v S X R l b U x v Y 2 F 0 a W 9 u P j x T d G F i b G V F b n R y a W V z I C 8 + P C 9 J d G V t P j x J d G V t P j x J d G V t T G 9 j Y X R p b 2 4 + P E l 0 Z W 1 U e X B l P k Z v c m 1 1 b G E 8 L 0 l 0 Z W 1 U e X B l P j x J d G V t U G F 0 a D 5 T Z W N 0 a W 9 u M S 9 E U 1 B f Q l V Z S U 5 H J T I w T U V U S E 9 E L z k w Y T g y M D F h L W V m Y m I t N D Q 1 Y y 1 i O T R k L W V k N j U y N z A 2 N D F j M T w v S X R l b V B h d G g + P C 9 J d G V t T G 9 j Y X R p b 2 4 + P F N 0 Y W J s Z U V u d H J p Z X M g L z 4 8 L 0 l 0 Z W 0 + P E l 0 Z W 0 + P E l 0 Z W 1 M b 2 N h d G l v b j 4 8 S X R l b V R 5 c G U + R m 9 y b X V s Y T w v S X R l b V R 5 c G U + P E l 0 Z W 1 Q Y X R o P l N l Y 3 R p b 2 4 x L 0 R T U F 9 C V V l J T k c l M j B N R V R I T 0 Q v U m V u Y W 1 l Z C U y M E N v b H V t b n M 8 L 0 l 0 Z W 1 Q Y X R o P j w v S X R l b U x v Y 2 F 0 a W 9 u P j x T d G F i b G V F b n R y a W V z I C 8 + P C 9 J d G V t P j x J d G V t P j x J d G V t T G 9 j Y X R p b 2 4 + P E l 0 Z W 1 U e X B l P k Z v c m 1 1 b G E 8 L 0 l 0 Z W 1 U e X B l P j x J d G V t U G F 0 a D 5 T Z W N 0 a W 9 u M S 9 E U 1 B f Q l V Z S U 5 H J T I w T U V U S E 9 E L 1 J l b W 9 2 Z W Q l M j B P d G h l c i U y M E N v b H V t b n M 8 L 0 l 0 Z W 1 Q Y X R o P j w v S X R l b U x v Y 2 F 0 a W 9 u P j x T d G F i b G V F b n R y a W V z I C 8 + P C 9 J d G V t P j x J d G V t P j x J d G V t T G 9 j Y X R p b 2 4 + P E l 0 Z W 1 U e X B l P k Z v c m 1 1 b G E 8 L 0 l 0 Z W 1 U e X B l P j x J d G V t U G F 0 a D 5 T Z W N 0 a W 9 u M S 9 E U 1 B f Q l V Z S U 5 H J T I w T U V U S E 9 E L 1 J l b m F t Z W Q l M j B D b 2 x 1 b W 5 z M T w v S X R l b V B h d G g + P C 9 J d G V t T G 9 j Y X R p b 2 4 + P F N 0 Y W J s Z U V u d H J p Z X M g L z 4 8 L 0 l 0 Z W 0 + P E l 0 Z W 0 + P E l 0 Z W 1 M b 2 N h d G l v b j 4 8 S X R l b V R 5 c G U + R m 9 y b X V s Y T w v S X R l b V R 5 c G U + P E l 0 Z W 1 Q Y X R o P l N l Y 3 R p b 2 4 x L 0 R T U F 9 L U 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g z I i A v P j x F b n R y e S B U e X B l P S J S Z W N v d m V y e V R h c m d l d F J v d y I g V m F s d W U 9 I m w x I i A v P j x F b n R y e S B U e X B l P S J G a W x s V G F y Z 2 V 0 I i B W Y W x 1 Z T 0 i c 0 R T U F 9 L U E k i I C 8 + P E V u d H J 5 I F R 5 c G U 9 I k Z p b G x l Z E N v b X B s Z X R l U m V z d W x 0 V G 9 X b 3 J r c 2 h l Z X Q i I F Z h b H V l P S J s M S I g L z 4 8 R W 5 0 c n k g V H l w Z T 0 i U X V l c n l J R C I g V m F s d W U 9 I n M 3 O T J m N j Z i M y 0 5 M z U 2 L T R h Y T I t O D R h M C 0 3 Y j g y Y z A 5 Y W U x M D c i I C 8 + P E V u d H J 5 I F R 5 c G U 9 I k Z p b G x M Y X N 0 V X B k Y X R l Z C I g V m F s d W U 9 I m Q y M D I z L T A 2 L T I w V D E y O j Q 0 O j M 0 L j I 1 O D Y 4 M D B a I i A v P j x F b n R y e S B U e X B l P S J G a W x s R X J y b 3 J D b 3 V u d C I g V m F s d W U 9 I m w w I i A v P j x F b n R y e S B U e X B l P S J G a W x s Q 2 9 s d W 1 u V H l w Z X M i I F Z h b H V l P S J z Q U F B P S I g L z 4 8 R W 5 0 c n k g V H l w Z T 0 i R m l s b E V y c m 9 y Q 2 9 k Z S I g V m F s d W U 9 I n N V b m t u b 3 d u I i A v P j x F b n R y e S B U e X B l P S J G a W x s Q 2 9 s d W 1 u T m F t Z X M i I F Z h b H V l P S J z W y Z x d W 9 0 O 0 R T U F 9 L U E k m c X V v d D s s J n F 1 b 3 Q 7 Q W J i c m V 2 Y X R p b 2 5 z J n F 1 b 3 Q 7 X S I g L z 4 8 R W 5 0 c n k g V H l w Z T 0 i R m l s b F N 0 Y X R 1 c y I g V m F s d W U 9 I n N D b 2 1 w b G V 0 Z S I g L z 4 8 R W 5 0 c n k g V H l w Z T 0 i R m l s b E N v d W 5 0 I i B W Y W x 1 Z T 0 i b D 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R F N Q X 0 t Q S S 9 B d X R v U m V t b 3 Z l Z E N v b H V t b n M x L n t E U 1 B f S 1 B J L D B 9 J n F 1 b 3 Q 7 L C Z x d W 9 0 O 1 N l Y 3 R p b 2 4 x L 0 R T U F 9 L U E k v Q X V 0 b 1 J l b W 9 2 Z W R D b 2 x 1 b W 5 z M S 5 7 Q W J i c m V 2 Y X R p b 2 5 z L D F 9 J n F 1 b 3 Q 7 X S w m c X V v d D t D b 2 x 1 b W 5 D b 3 V u d C Z x d W 9 0 O z o y L C Z x d W 9 0 O 0 t l e U N v b H V t b k 5 h b W V z J n F 1 b 3 Q 7 O l t d L C Z x d W 9 0 O 0 N v b H V t b k l k Z W 5 0 a X R p Z X M m c X V v d D s 6 W y Z x d W 9 0 O 1 N l Y 3 R p b 2 4 x L 0 R T U F 9 L U E k v Q X V 0 b 1 J l b W 9 2 Z W R D b 2 x 1 b W 5 z M S 5 7 R F N Q X 0 t Q S S w w f S Z x d W 9 0 O y w m c X V v d D t T Z W N 0 a W 9 u M S 9 E U 1 B f S 1 B J L 0 F 1 d G 9 S Z W 1 v d m V k Q 2 9 s d W 1 u c z E u e 0 F i Y n J l d m F 0 a W 9 u c y w x f S Z x d W 9 0 O 1 0 s J n F 1 b 3 Q 7 U m V s Y X R p b 2 5 z a G l w S W 5 m b y Z x d W 9 0 O z p b X X 0 i I C 8 + P C 9 T d G F i b G V F b n R y a W V z P j w v S X R l b T 4 8 S X R l b T 4 8 S X R l b U x v Y 2 F 0 a W 9 u P j x J d G V t V H l w Z T 5 G b 3 J t d W x h P C 9 J d G V t V H l w Z T 4 8 S X R l b V B h d G g + U 2 V j d G l v b j E v R F N Q X 0 t Q S S 9 T b 3 V y Y 2 U 8 L 0 l 0 Z W 1 Q Y X R o P j w v S X R l b U x v Y 2 F 0 a W 9 u P j x T d G F i b G V F b n R y a W V z I C 8 + P C 9 J d G V t P j x J d G V t P j x J d G V t T G 9 j Y X R p b 2 4 + P E l 0 Z W 1 U e X B l P k Z v c m 1 1 b G E 8 L 0 l 0 Z W 1 U e X B l P j x J d G V t U G F 0 a D 5 T Z W N 0 a W 9 u M S 9 E U 1 B f S 1 B J L z k 2 Y m Q x M G F i L W Z h Z m Y t N G E z N y 0 4 Y T Y 2 L W Y 5 Z G U w O T I 1 M T R j N D w v S X R l b V B h d G g + P C 9 J d G V t T G 9 j Y X R p b 2 4 + P F N 0 Y W J s Z U V u d H J p Z X M g L z 4 8 L 0 l 0 Z W 0 + P E l 0 Z W 0 + P E l 0 Z W 1 M b 2 N h d G l v b j 4 8 S X R l b V R 5 c G U + R m 9 y b X V s Y T w v S X R l b V R 5 c G U + P E l 0 Z W 1 Q Y X R o P l N l Y 3 R p b 2 4 x L 0 R T U F 9 L U E k v U m V u Y W 1 l Z C U y M E N v b H V t b n M 8 L 0 l 0 Z W 1 Q Y X R o P j w v S X R l b U x v Y 2 F 0 a W 9 u P j x T d G F i b G V F b n R y a W V z I C 8 + P C 9 J d G V t P j x J d G V t P j x J d G V t T G 9 j Y X R p b 2 4 + P E l 0 Z W 1 U e X B l P k Z v c m 1 1 b G E 8 L 0 l 0 Z W 1 U e X B l P j x J d G V t U G F 0 a D 5 T Z W N 0 a W 9 u M S 9 E U 1 B f S 1 B J L 1 J l b W 9 2 Z W Q l M j B P d G h l c i U y M E N v b H V t b n M 8 L 0 l 0 Z W 1 Q Y X R o P j w v S X R l b U x v Y 2 F 0 a W 9 u P j x T d G F i b G V F b n R y a W V z I C 8 + P C 9 J d G V t P j x J d G V t P j x J d G V t T G 9 j Y X R p b 2 4 + P E l 0 Z W 1 U e X B l P k Z v c m 1 1 b G E 8 L 0 l 0 Z W 1 U e X B l P j x J d G V t U G F 0 a D 5 T Z W N 0 a W 9 u M S 9 E U 1 B f S 1 B J L 1 J l b m F t Z W Q l M j B D b 2 x 1 b W 5 z M T w v S X R l b V B h d G g + P C 9 J d G V t T G 9 j Y X R p b 2 4 + P F N 0 Y W J s Z U V u d H J p Z X M g L z 4 8 L 0 l 0 Z W 0 + P E l 0 Z W 0 + P E l 0 Z W 1 M b 2 N h d G l v b j 4 8 S X R l b V R 5 c G U + R m 9 y b X V s Y T w v S X R l b V R 5 c G U + P E l 0 Z W 1 Q Y X R o P l N l Y 3 R p b 2 4 x L 0 R T U F 9 E Q V R B J T I w U 0 9 V U k N F 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Q V R B I F Z B T F V F U y I g L z 4 8 R W 5 0 c n k g V H l w Z T 0 i U m V j b 3 Z l c n l U Y X J n Z X R D b 2 x 1 b W 4 i I F Z h b H V l P S J s O D Y i I C 8 + P E V u d H J 5 I F R 5 c G U 9 I l J l Y 2 9 2 Z X J 5 V G F y Z 2 V 0 U m 9 3 I i B W Y W x 1 Z T 0 i b D E i I C 8 + P E V u d H J 5 I F R 5 c G U 9 I k Z p b G x U Y X J n Z X Q i I F Z h b H V l P S J z R F N Q X 0 R B V E F f U 0 9 V U k N F U y I g L z 4 8 R W 5 0 c n k g V H l w Z T 0 i R m l s b G V k Q 2 9 t c G x l d G V S Z X N 1 b H R U b 1 d v c m t z a G V l d C I g V m F s d W U 9 I m w x I i A v P j x F b n R y e S B U e X B l P S J R d W V y e U l E I i B W Y W x 1 Z T 0 i c z c 3 Z m E w Y T I z L T k w Y T U t N G M w N S 1 h M D F m L T B k O G U 5 N z N l N m V m M S I g L z 4 8 R W 5 0 c n k g V H l w Z T 0 i R m l s b E x h c 3 R V c G R h d G V k I i B W Y W x 1 Z T 0 i Z D I w M j M t M D Y t M j B U M T I 6 N D Q 6 M z Q u M j E y M j A 2 N l o i I C 8 + P E V u d H J 5 I F R 5 c G U 9 I k Z p b G x F c n J v c k N v d W 5 0 I i B W Y W x 1 Z T 0 i b D A i I C 8 + P E V u d H J 5 I F R 5 c G U 9 I k Z p b G x D b 2 x 1 b W 5 U e X B l c y I g V m F s d W U 9 I n N B Q T 0 9 I i A v P j x F b n R y e S B U e X B l P S J G a W x s R X J y b 3 J D b 2 R l I i B W Y W x 1 Z T 0 i c 1 V u a 2 5 v d 2 4 i I C 8 + P E V u d H J 5 I F R 5 c G U 9 I k Z p b G x D b 2 x 1 b W 5 O Y W 1 l c y I g V m F s d W U 9 I n N b J n F 1 b 3 Q 7 R F N Q X 0 R B V E E g U 0 9 V U k N F U y Z x d W 9 0 O 1 0 i I C 8 + P E V u d H J 5 I F R 5 c G U 9 I k Z p b G x T d G F 0 d X M i I F Z h b H V l P S J z Q 2 9 t c G x l d G U i I C 8 + P E V u d H J 5 I F R 5 c G U 9 I k Z p b G x D b 3 V u d C I g V m F s d W U 9 I m w z 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R T U F 9 E Q V R B I F N P V V J D R V M v Q X V 0 b 1 J l b W 9 2 Z W R D b 2 x 1 b W 5 z M S 5 7 R F N Q X 0 R B V E E g U 0 9 V U k N F U y w w f S Z x d W 9 0 O 1 0 s J n F 1 b 3 Q 7 Q 2 9 s d W 1 u Q 2 9 1 b n Q m c X V v d D s 6 M S w m c X V v d D t L Z X l D b 2 x 1 b W 5 O Y W 1 l c y Z x d W 9 0 O z p b X S w m c X V v d D t D b 2 x 1 b W 5 J Z G V u d G l 0 a W V z J n F 1 b 3 Q 7 O l s m c X V v d D t T Z W N 0 a W 9 u M S 9 E U 1 B f R E F U Q S B T T 1 V S Q 0 V T L 0 F 1 d G 9 S Z W 1 v d m V k Q 2 9 s d W 1 u c z E u e 0 R T U F 9 E Q V R B I F N P V V J D R V M s M H 0 m c X V v d D t d L C Z x d W 9 0 O 1 J l b G F 0 a W 9 u c 2 h p c E l u Z m 8 m c X V v d D s 6 W 1 1 9 I i A v P j w v U 3 R h Y m x l R W 5 0 c m l l c z 4 8 L 0 l 0 Z W 0 + P E l 0 Z W 0 + P E l 0 Z W 1 M b 2 N h d G l v b j 4 8 S X R l b V R 5 c G U + R m 9 y b X V s Y T w v S X R l b V R 5 c G U + P E l 0 Z W 1 Q Y X R o P l N l Y 3 R p b 2 4 x L 0 R T U F 9 E Q V R B J T I w U 0 9 V U k N F U y 9 T b 3 V y Y 2 U 8 L 0 l 0 Z W 1 Q Y X R o P j w v S X R l b U x v Y 2 F 0 a W 9 u P j x T d G F i b G V F b n R y a W V z I C 8 + P C 9 J d G V t P j x J d G V t P j x J d G V t T G 9 j Y X R p b 2 4 + P E l 0 Z W 1 U e X B l P k Z v c m 1 1 b G E 8 L 0 l 0 Z W 1 U e X B l P j x J d G V t U G F 0 a D 5 T Z W N 0 a W 9 u M S 9 E U 1 B f R E F U Q S U y M F N P V V J D R V M v N D c 2 O D I 4 Y T Q t N T g 1 M i 0 0 N 2 E w L T h h N W U t O W Q 2 N T U 1 N j Q y M j N i P C 9 J d G V t U G F 0 a D 4 8 L 0 l 0 Z W 1 M b 2 N h d G l v b j 4 8 U 3 R h Y m x l R W 5 0 c m l l c y A v P j w v S X R l b T 4 8 S X R l b T 4 8 S X R l b U x v Y 2 F 0 a W 9 u P j x J d G V t V H l w Z T 5 G b 3 J t d W x h P C 9 J d G V t V H l w Z T 4 8 S X R l b V B h d G g + U 2 V j d G l v b j E v R F N Q X 0 R B V E E l M j B T T 1 V S Q 0 V T L 1 J l b m F t Z W Q l M j B D b 2 x 1 b W 5 z P C 9 J d G V t U G F 0 a D 4 8 L 0 l 0 Z W 1 M b 2 N h d G l v b j 4 8 U 3 R h Y m x l R W 5 0 c m l l c y A v P j w v S X R l b T 4 8 S X R l b T 4 8 S X R l b U x v Y 2 F 0 a W 9 u P j x J d G V t V H l w Z T 5 G b 3 J t d W x h P C 9 J d G V t V H l w Z T 4 8 S X R l b V B h d G g + U 2 V j d G l v b j E v R F N Q X 0 R B V E E l M j B T T 1 V S Q 0 V T L 1 J l b W 9 2 Z W Q l M j B P d G h l c i U y M E N v b H V t b n M 8 L 0 l 0 Z W 1 Q Y X R o P j w v S X R l b U x v Y 2 F 0 a W 9 u P j x T d G F i b G V F b n R y a W V z I C 8 + P C 9 J d G V t P j x J d G V t P j x J d G V t T G 9 j Y X R p b 2 4 + P E l 0 Z W 1 U e X B l P k Z v c m 1 1 b G E 8 L 0 l 0 Z W 1 U e X B l P j x J d G V t U G F 0 a D 5 T Z W N 0 a W 9 u M S 9 E U 1 B f R E F U Q S U y M F N P V V J D R V M v U m V u Y W 1 l Z C U y M E N v b H V t b n M x P C 9 J d G V t U G F 0 a D 4 8 L 0 l 0 Z W 1 M b 2 N h d G l v b j 4 8 U 3 R h Y m x l R W 5 0 c m l l c y A v P j w v S X R l b T 4 8 S X R l b T 4 8 S X R l b U x v Y 2 F 0 a W 9 u P j x J d G V t V H l w Z T 5 G b 3 J t d W x h P C 9 J d G V t V H l w Z T 4 8 S X R l b V B h d G g + U 2 V j d G l v b j E v R F N Q X 1 R B U k d F V E l O R y U y M F R Z U E 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m 9 3 I i B W Y W x 1 Z T 0 i b D E i I C 8 + P E V u d H J 5 I F R 5 c G U 9 I l J l Y 2 9 2 Z X J 5 V G F y Z 2 V 0 Q 2 9 s d W 1 u I i B W Y W x 1 Z T 0 i b D g 4 I i A v P j x F b n R y e S B U e X B l P S J S Z W N v d m V y e V R h c m d l d F N o Z W V 0 I i B W Y W x 1 Z T 0 i c 0 R B V E E g V k F M V U V T I i A v P j x F b n R y e S B U e X B l P S J G a W x s V G F y Z 2 V 0 I i B W Y W x 1 Z T 0 i c 0 R T U F 9 U Q V J H R V R J T k d f V F l Q R S I g L z 4 8 R W 5 0 c n k g V H l w Z T 0 i R m l s b G V k Q 2 9 t c G x l d G V S Z X N 1 b H R U b 1 d v c m t z a G V l d C I g V m F s d W U 9 I m w x I i A v P j x F b n R y e S B U e X B l P S J R d W V y e U l E I i B W Y W x 1 Z T 0 i c z Z j Y m Y z Z G N l L T R l Z G M t N D B k M C 0 4 N z k 5 L W I 5 Y 2 N j M z F i N z g 0 M y I g L z 4 8 R W 5 0 c n k g V H l w Z T 0 i R m l s b E x h c 3 R V c G R h d G V k I i B W Y W x 1 Z T 0 i Z D I w M j M t M D Y t M j B U M T I 6 N D Q 6 M z M u O D U 3 N j Q 0 M 1 o i I C 8 + P E V u d H J 5 I F R 5 c G U 9 I k Z p b G x F c n J v c k N v d W 5 0 I i B W Y W x 1 Z T 0 i b D A i I C 8 + P E V u d H J 5 I F R 5 c G U 9 I k Z p b G x D b 2 x 1 b W 5 U e X B l c y I g V m F s d W U 9 I n N B Q U E 9 I i A v P j x F b n R y e S B U e X B l P S J G a W x s R X J y b 3 J D b 2 R l I i B W Y W x 1 Z T 0 i c 1 V u a 2 5 v d 2 4 i I C 8 + P E V u d H J 5 I F R 5 c G U 9 I k Z p b G x D b 2 x 1 b W 5 O Y W 1 l c y I g V m F s d W U 9 I n N b J n F 1 b 3 Q 7 R F N Q X 1 R B U k d F V E l O R y B U W V B F J n F 1 b 3 Q 7 L C Z x d W 9 0 O 0 F i Y n J l d m l h d G l v b n M m c X V v d D t d I i A v P j x F b n R y e S B U e X B l P S J G a W x s U 3 R h d H V z I i B W Y W x 1 Z T 0 i c 0 N v b X B s Z X R l I i A v P j x F b n R y e S B U e X B l P S J G a W x s Q 2 9 1 b n Q i I F Z h b H V l P S J s M i 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E U 1 B f V E F S R 0 V U S U 5 H I F R Z U E U v Q X V 0 b 1 J l b W 9 2 Z W R D b 2 x 1 b W 5 z M S 5 7 R F N Q X 1 R B U k d F V E l O R y B U W V B F L D B 9 J n F 1 b 3 Q 7 L C Z x d W 9 0 O 1 N l Y 3 R p b 2 4 x L 0 R T U F 9 U Q V J H R V R J T k c g V F l Q R S 9 B d X R v U m V t b 3 Z l Z E N v b H V t b n M x L n t B Y m J y Z X Z p Y X R p b 2 5 z L D F 9 J n F 1 b 3 Q 7 X S w m c X V v d D t D b 2 x 1 b W 5 D b 3 V u d C Z x d W 9 0 O z o y L C Z x d W 9 0 O 0 t l e U N v b H V t b k 5 h b W V z J n F 1 b 3 Q 7 O l t d L C Z x d W 9 0 O 0 N v b H V t b k l k Z W 5 0 a X R p Z X M m c X V v d D s 6 W y Z x d W 9 0 O 1 N l Y 3 R p b 2 4 x L 0 R T U F 9 U Q V J H R V R J T k c g V F l Q R S 9 B d X R v U m V t b 3 Z l Z E N v b H V t b n M x L n t E U 1 B f V E F S R 0 V U S U 5 H I F R Z U E U s M H 0 m c X V v d D s s J n F 1 b 3 Q 7 U 2 V j d G l v b j E v R F N Q X 1 R B U k d F V E l O R y B U W V B F L 0 F 1 d G 9 S Z W 1 v d m V k Q 2 9 s d W 1 u c z E u e 0 F i Y n J l d m l h d G l v b n M s M X 0 m c X V v d D t d L C Z x d W 9 0 O 1 J l b G F 0 a W 9 u c 2 h p c E l u Z m 8 m c X V v d D s 6 W 1 1 9 I i A v P j w v U 3 R h Y m x l R W 5 0 c m l l c z 4 8 L 0 l 0 Z W 0 + P E l 0 Z W 0 + P E l 0 Z W 1 M b 2 N h d G l v b j 4 8 S X R l b V R 5 c G U + R m 9 y b X V s Y T w v S X R l b V R 5 c G U + P E l 0 Z W 1 Q Y X R o P l N l Y 3 R p b 2 4 x L 0 R T U F 9 U Q V J H R V R J T k c l M j B U W V B F L 1 N v d X J j Z T w v S X R l b V B h d G g + P C 9 J d G V t T G 9 j Y X R p b 2 4 + P F N 0 Y W J s Z U V u d H J p Z X M g L z 4 8 L 0 l 0 Z W 0 + P E l 0 Z W 0 + P E l 0 Z W 1 M b 2 N h d G l v b j 4 8 S X R l b V R 5 c G U + R m 9 y b X V s Y T w v S X R l b V R 5 c G U + P E l 0 Z W 1 Q Y X R o P l N l Y 3 R p b 2 4 x L 0 R T U F 9 U Q V J H R V R J T k c l M j B U W V B F L 2 U y N T N k M D U 4 L T Q y Y T c t N G V h N S 1 h M D Q 0 L T R h Y T g 3 N j h l M m U 4 N T w v S X R l b V B h d G g + P C 9 J d G V t T G 9 j Y X R p b 2 4 + P F N 0 Y W J s Z U V u d H J p Z X M g L z 4 8 L 0 l 0 Z W 0 + P E l 0 Z W 0 + P E l 0 Z W 1 M b 2 N h d G l v b j 4 8 S X R l b V R 5 c G U + R m 9 y b X V s Y T w v S X R l b V R 5 c G U + P E l 0 Z W 1 Q Y X R o P l N l Y 3 R p b 2 4 x L 0 R T U F 9 U Q V J H R V R J T k c l M j B U W V B F L 1 J l b m F t Z W Q l M j B D b 2 x 1 b W 5 z P C 9 J d G V t U G F 0 a D 4 8 L 0 l 0 Z W 1 M b 2 N h d G l v b j 4 8 U 3 R h Y m x l R W 5 0 c m l l c y A v P j w v S X R l b T 4 8 S X R l b T 4 8 S X R l b U x v Y 2 F 0 a W 9 u P j x J d G V t V H l w Z T 5 G b 3 J t d W x h P C 9 J d G V t V H l w Z T 4 8 S X R l b V B h d G g + U 2 V j d G l v b j E v R F N Q X 1 R B U k d F V E l O R y U y M F R Z U E U v U m V t b 3 Z l Z C U y M E 9 0 a G V y J T I w Q 2 9 s d W 1 u c z w v S X R l b V B h d G g + P C 9 J d G V t T G 9 j Y X R p b 2 4 + P F N 0 Y W J s Z U V u d H J p Z X M g L z 4 8 L 0 l 0 Z W 0 + P E l 0 Z W 0 + P E l 0 Z W 1 M b 2 N h d G l v b j 4 8 S X R l b V R 5 c G U + R m 9 y b X V s Y T w v S X R l b V R 5 c G U + P E l 0 Z W 1 Q Y X R o P l N l Y 3 R p b 2 4 x L 0 R T U F 9 U Q U N U S U 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k x I i A v P j x F b n R y e S B U e X B l P S J S Z W N v d m V y e V R h c m d l d F J v d y I g V m F s d W U 9 I m w x I i A v P j x F b n R y e S B U e X B l P S J G a W x s V G F y Z 2 V 0 I i B W Y W x 1 Z T 0 i c 0 R T U F 9 U Q U N U S U M i I C 8 + P E V u d H J 5 I F R 5 c G U 9 I k Z p b G x l Z E N v b X B s Z X R l U m V z d W x 0 V G 9 X b 3 J r c 2 h l Z X Q i I F Z h b H V l P S J s M S I g L z 4 8 R W 5 0 c n k g V H l w Z T 0 i U X V l c n l J R C I g V m F s d W U 9 I n M 5 M W J l M D d j Y S 0 5 M j g w L T R k N G M t O G E 4 N S 0 w Z G I 2 Y T k w M D F k Y m I i I C 8 + P E V u d H J 5 I F R 5 c G U 9 I k Z p b G x M Y X N 0 V X B k Y X R l Z C I g V m F s d W U 9 I m Q y M D I z L T A 2 L T I w V D E y O j Q 0 O j M 0 L j E w M D E 4 N T B a I i A v P j x F b n R y e S B U e X B l P S J G a W x s R X J y b 3 J D b 3 V u d C I g V m F s d W U 9 I m w w I i A v P j x F b n R y e S B U e X B l P S J G a W x s Q 2 9 s d W 1 u V H l w Z X M i I F Z h b H V l P S J z Q U F B P S I g L z 4 8 R W 5 0 c n k g V H l w Z T 0 i R m l s b E V y c m 9 y Q 2 9 k Z S I g V m F s d W U 9 I n N V b m t u b 3 d u I i A v P j x F b n R y e S B U e X B l P S J G a W x s Q 2 9 s d W 1 u T m F t Z X M i I F Z h b H V l P S J z W y Z x d W 9 0 O 0 R T U F 9 U Q U N U S U M m c X V v d D s s J n F 1 b 3 Q 7 Q W J i c m V 2 a W F 0 a W 9 u J n F 1 b 3 Q 7 X S I g L z 4 8 R W 5 0 c n k g V H l w Z T 0 i R m l s b F N 0 Y X R 1 c y I g V m F s d W U 9 I n N D b 2 1 w b G V 0 Z S I g L z 4 8 R W 5 0 c n k g V H l w Z T 0 i R m l s b E N v d W 5 0 I i B W Y W x 1 Z T 0 i b D k 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R F N Q X 1 R B Q 1 R J Q y 9 B d X R v U m V t b 3 Z l Z E N v b H V t b n M x L n t E U 1 B f V E F D V E l D L D B 9 J n F 1 b 3 Q 7 L C Z x d W 9 0 O 1 N l Y 3 R p b 2 4 x L 0 R T U F 9 U Q U N U S U M v Q X V 0 b 1 J l b W 9 2 Z W R D b 2 x 1 b W 5 z M S 5 7 Q W J i c m V 2 a W F 0 a W 9 u L D F 9 J n F 1 b 3 Q 7 X S w m c X V v d D t D b 2 x 1 b W 5 D b 3 V u d C Z x d W 9 0 O z o y L C Z x d W 9 0 O 0 t l e U N v b H V t b k 5 h b W V z J n F 1 b 3 Q 7 O l t d L C Z x d W 9 0 O 0 N v b H V t b k l k Z W 5 0 a X R p Z X M m c X V v d D s 6 W y Z x d W 9 0 O 1 N l Y 3 R p b 2 4 x L 0 R T U F 9 U Q U N U S U M v Q X V 0 b 1 J l b W 9 2 Z W R D b 2 x 1 b W 5 z M S 5 7 R F N Q X 1 R B Q 1 R J Q y w w f S Z x d W 9 0 O y w m c X V v d D t T Z W N 0 a W 9 u M S 9 E U 1 B f V E F D V E l D L 0 F 1 d G 9 S Z W 1 v d m V k Q 2 9 s d W 1 u c z E u e 0 F i Y n J l d m l h d G l v b i w x f S Z x d W 9 0 O 1 0 s J n F 1 b 3 Q 7 U m V s Y X R p b 2 5 z a G l w S W 5 m b y Z x d W 9 0 O z p b X X 0 i I C 8 + P C 9 T d G F i b G V F b n R y a W V z P j w v S X R l b T 4 8 S X R l b T 4 8 S X R l b U x v Y 2 F 0 a W 9 u P j x J d G V t V H l w Z T 5 G b 3 J t d W x h P C 9 J d G V t V H l w Z T 4 8 S X R l b V B h d G g + U 2 V j d G l v b j E v R F N Q X 1 R B Q 1 R J Q y 9 T b 3 V y Y 2 U 8 L 0 l 0 Z W 1 Q Y X R o P j w v S X R l b U x v Y 2 F 0 a W 9 u P j x T d G F i b G V F b n R y a W V z I C 8 + P C 9 J d G V t P j x J d G V t P j x J d G V t T G 9 j Y X R p b 2 4 + P E l 0 Z W 1 U e X B l P k Z v c m 1 1 b G E 8 L 0 l 0 Z W 1 U e X B l P j x J d G V t U G F 0 a D 5 T Z W N 0 a W 9 u M S 9 E U 1 B f V E F D V E l D L z J h N z E 2 M z Y x L T Y 2 Z T Q t N G Q y Y i 1 h M D Y 4 L W J h Y T A 1 Y 2 J j O D A x N j w v S X R l b V B h d G g + P C 9 J d G V t T G 9 j Y X R p b 2 4 + P F N 0 Y W J s Z U V u d H J p Z X M g L z 4 8 L 0 l 0 Z W 0 + P E l 0 Z W 0 + P E l 0 Z W 1 M b 2 N h d G l v b j 4 8 S X R l b V R 5 c G U + R m 9 y b X V s Y T w v S X R l b V R 5 c G U + P E l 0 Z W 1 Q Y X R o P l N l Y 3 R p b 2 4 x L 0 R T U F 9 U Q U N U S U M v U m V u Y W 1 l Z C U y M E N v b H V t b n M 8 L 0 l 0 Z W 1 Q Y X R o P j w v S X R l b U x v Y 2 F 0 a W 9 u P j x T d G F i b G V F b n R y a W V z I C 8 + P C 9 J d G V t P j x J d G V t P j x J d G V t T G 9 j Y X R p b 2 4 + P E l 0 Z W 1 U e X B l P k Z v c m 1 1 b G E 8 L 0 l 0 Z W 1 U e X B l P j x J d G V t U G F 0 a D 5 T Z W N 0 a W 9 u M S 9 E U 1 B f V E F D V E l D L 1 J l b W 9 2 Z W Q l M j B P d G h l c i U y M E N v b H V t b n M 8 L 0 l 0 Z W 1 Q Y X R o P j w v S X R l b U x v Y 2 F 0 a W 9 u P j x T d G F i b G V F b n R y a W V z I C 8 + P C 9 J d G V t P j x J d G V t P j x J d G V t T G 9 j Y X R p b 2 4 + P E l 0 Z W 1 U e X B l P k Z v c m 1 1 b G E 8 L 0 l 0 Z W 1 U e X B l P j x J d G V t U G F 0 a D 5 T Z W N 0 a W 9 u M S 9 E U 1 B f V E F D V E l D L 1 J l b m F t Z W Q l M j B D b 2 x 1 b W 5 z M T w v S X R l b V B h d G g + P C 9 J d G V t T G 9 j Y X R p b 2 4 + P F N 0 Y W J s Z U V u d H J p Z X M g L z 4 8 L 0 l 0 Z W 0 + P E l 0 Z W 0 + P E l 0 Z W 1 M b 2 N h d G l v b j 4 8 S X R l b V R 5 c G U + R m 9 y b X V s Y T w v S X R l b V R 5 c G U + P E l 0 Z W 1 Q Y X R o P l N l Y 3 R p b 2 4 x L 0 R T U F 9 U Q V J H R V R J T k c l M j B U W V B F L 1 J l b m F t Z W Q l M j B D b 2 x 1 b W 5 z M T w v S X R l b V B h d G g + P C 9 J d G V t T G 9 j Y X R p b 2 4 + P F N 0 Y W J s Z U V u d H J p Z X M g L z 4 8 L 0 l 0 Z W 0 + P E l 0 Z W 0 + P E l 0 Z W 1 M b 2 N h d G l v b j 4 8 S X R l b V R 5 c G U + R m 9 y b X V s Y T w v S X R l b V R 5 c G U + P E l 0 Z W 1 Q Y X R o P l N l Y 3 R p b 2 4 x L 0 R T U F 9 Q U k 9 H U k F N T U F U S U M l M j B C V V k l M j B U W V B 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5 N C I g L z 4 8 R W 5 0 c n k g V H l w Z T 0 i U m V j b 3 Z l c n l U Y X J n Z X R S b 3 c i I F Z h b H V l P S J s M S I g L z 4 8 R W 5 0 c n k g V H l w Z T 0 i R m l s b F R h c m d l d C I g V m F s d W U 9 I n N E U 1 B f U F J P R 1 J B T U 1 B V E l D X 0 J V W V 9 U W V B F I i A v P j x F b n R y e S B U e X B l P S J G a W x s Z W R D b 2 1 w b G V 0 Z V J l c 3 V s d F R v V 2 9 y a 3 N o Z W V 0 I i B W Y W x 1 Z T 0 i b D E i I C 8 + P E V u d H J 5 I F R 5 c G U 9 I l F 1 Z X J 5 S U Q i I F Z h b H V l P S J z Y j Q 4 M T F m M W Q t O T d k M S 0 0 Z j k y L T k z Z W E t M 2 Y 0 Y j Q w M m R i N z d i I i A v P j x F b n R y e S B U e X B l P S J G a W x s T G F z d F V w Z G F 0 Z W Q i I F Z h b H V l P S J k M j A y M y 0 w N i 0 y M F Q x M j o 0 N D o z M y 4 3 N z E z N D I x W i I g L z 4 8 R W 5 0 c n k g V H l w Z T 0 i R m l s b E V y c m 9 y Q 2 9 1 b n Q i I F Z h b H V l P S J s M C I g L z 4 8 R W 5 0 c n k g V H l w Z T 0 i R m l s b E N v b H V t b l R 5 c G V z I i B W Y W x 1 Z T 0 i c 0 F B P T 0 i I C 8 + P E V u d H J 5 I F R 5 c G U 9 I k Z p b G x F c n J v c k N v Z G U i I F Z h b H V l P S J z V W 5 r b m 9 3 b i I g L z 4 8 R W 5 0 c n k g V H l w Z T 0 i R m l s b E N v b H V t b k 5 h b W V z I i B W Y W x 1 Z T 0 i c 1 s m c X V v d D t E U 1 B f U F J P R 1 J B T U 1 B V E l D I E J V W S B U W V B F J n F 1 b 3 Q 7 X S I g L z 4 8 R W 5 0 c n k g V H l w Z T 0 i R m l s b F N 0 Y X R 1 c y I g V m F s d W U 9 I n N D b 2 1 w b G V 0 Z S I g L z 4 8 R W 5 0 c n k g V H l w Z T 0 i R m l s b E N v d W 5 0 I i B W Y W x 1 Z T 0 i b D Q 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R F N Q X 1 B S T 0 d S Q U 1 N Q V R J Q y B C V V k g V F l Q R S 9 B d X R v U m V t b 3 Z l Z E N v b H V t b n M x L n t E U 1 B f U F J P R 1 J B T U 1 B V E l D I E J V W S B U W V B F L D B 9 J n F 1 b 3 Q 7 X S w m c X V v d D t D b 2 x 1 b W 5 D b 3 V u d C Z x d W 9 0 O z o x L C Z x d W 9 0 O 0 t l e U N v b H V t b k 5 h b W V z J n F 1 b 3 Q 7 O l t d L C Z x d W 9 0 O 0 N v b H V t b k l k Z W 5 0 a X R p Z X M m c X V v d D s 6 W y Z x d W 9 0 O 1 N l Y 3 R p b 2 4 x L 0 R T U F 9 Q U k 9 H U k F N T U F U S U M g Q l V Z I F R Z U E U v Q X V 0 b 1 J l b W 9 2 Z W R D b 2 x 1 b W 5 z M S 5 7 R F N Q X 1 B S T 0 d S Q U 1 N Q V R J Q y B C V V k g V F l Q R S w w f S Z x d W 9 0 O 1 0 s J n F 1 b 3 Q 7 U m V s Y X R p b 2 5 z a G l w S W 5 m b y Z x d W 9 0 O z p b X X 0 i I C 8 + P C 9 T d G F i b G V F b n R y a W V z P j w v S X R l b T 4 8 S X R l b T 4 8 S X R l b U x v Y 2 F 0 a W 9 u P j x J d G V t V H l w Z T 5 G b 3 J t d W x h P C 9 J d G V t V H l w Z T 4 8 S X R l b V B h d G g + U 2 V j d G l v b j E v R F N Q X 1 B S T 0 d S Q U 1 N Q V R J Q y U y M E J V W S U y M F R Z U E U v U 2 9 1 c m N l P C 9 J d G V t U G F 0 a D 4 8 L 0 l 0 Z W 1 M b 2 N h d G l v b j 4 8 U 3 R h Y m x l R W 5 0 c m l l c y A v P j w v S X R l b T 4 8 S X R l b T 4 8 S X R l b U x v Y 2 F 0 a W 9 u P j x J d G V t V H l w Z T 5 G b 3 J t d W x h P C 9 J d G V t V H l w Z T 4 8 S X R l b V B h d G g + U 2 V j d G l v b j E v R F N Q X 1 B S T 0 d S Q U 1 N Q V R J Q y U y M E J V W S U y M F R Z U E U v Z D E 0 N D R j N G I t M z Q y Y y 0 0 O G F i L W E 3 Z j Q t Y j E x N 2 I y Y T k z N W V m P C 9 J d G V t U G F 0 a D 4 8 L 0 l 0 Z W 1 M b 2 N h d G l v b j 4 8 U 3 R h Y m x l R W 5 0 c m l l c y A v P j w v S X R l b T 4 8 S X R l b T 4 8 S X R l b U x v Y 2 F 0 a W 9 u P j x J d G V t V H l w Z T 5 G b 3 J t d W x h P C 9 J d G V t V H l w Z T 4 8 S X R l b V B h d G g + U 2 V j d G l v b j E v R F N Q X 1 B S T 0 d S Q U 1 N Q V R J Q y U y M E J V W S U y M F R Z U E U v U m V u Y W 1 l Z C U y M E N v b H V t b n M 8 L 0 l 0 Z W 1 Q Y X R o P j w v S X R l b U x v Y 2 F 0 a W 9 u P j x T d G F i b G V F b n R y a W V z I C 8 + P C 9 J d G V t P j x J d G V t P j x J d G V t T G 9 j Y X R p b 2 4 + P E l 0 Z W 1 U e X B l P k Z v c m 1 1 b G E 8 L 0 l 0 Z W 1 U e X B l P j x J d G V t U G F 0 a D 5 T Z W N 0 a W 9 u M S 9 E U 1 B f U F J P R 1 J B T U 1 B V E l D J T I w Q l V Z J T I w V F l Q R S 9 S Z W 1 v d m V k J T I w T 3 R o Z X I l M j B D b 2 x 1 b W 5 z P C 9 J d G V t U G F 0 a D 4 8 L 0 l 0 Z W 1 M b 2 N h d G l v b j 4 8 U 3 R h Y m x l R W 5 0 c m l l c y A v P j w v S X R l b T 4 8 S X R l b T 4 8 S X R l b U x v Y 2 F 0 a W 9 u P j x J d G V t V H l w Z T 5 G b 3 J t d W x h P C 9 J d G V t V H l w Z T 4 8 S X R l b V B h d G g + U 2 V j d G l v b j E v R F N Q X 1 B S T 0 d S Q U 1 N Q V R J Q y U y M E J V W S U y M F R Z U E U v U m V u Y W 1 l Z C U y M E N v b H V t b n M x P C 9 J d G V t U G F 0 a D 4 8 L 0 l 0 Z W 1 M b 2 N h d G l v b j 4 8 U 3 R h Y m x l R W 5 0 c m l l c y A v P j w v S X R l b T 4 8 S X R l b T 4 8 S X R l b U x v Y 2 F 0 a W 9 u P j x J d G V t V H l w Z T 5 G b 3 J t d W x h P C 9 J d G V t V H l w Z T 4 8 S X R l b V B h d G g + U 2 V j d G l v b j E v R F N Q X 0 F H R S U y M E d S T 1 V Q 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5 N i I g L z 4 8 R W 5 0 c n k g V H l w Z T 0 i U m V j b 3 Z l c n l U Y X J n Z X R S b 3 c i I F Z h b H V l P S J s M S I g L z 4 8 R W 5 0 c n k g V H l w Z T 0 i R m l s b F R h c m d l d C I g V m F s d W U 9 I n N E U 1 B f Q U d F X 0 d S T 1 V Q I i A v P j x F b n R y e S B U e X B l P S J G a W x s Z W R D b 2 1 w b G V 0 Z V J l c 3 V s d F R v V 2 9 y a 3 N o Z W V 0 I i B W Y W x 1 Z T 0 i b D E i I C 8 + P E V u d H J 5 I F R 5 c G U 9 I l F 1 Z X J 5 S U Q i I F Z h b H V l P S J z Y z V i O T Z h N z I t Z W Z j N i 0 0 M T c 1 L T g 5 N D k t N m Y 0 N D B m M z U 4 Y 2 Q x I i A v P j x F b n R y e S B U e X B l P S J G a W x s T G F z d F V w Z G F 0 Z W Q i I F Z h b H V l P S J k M j A y M y 0 w N i 0 y M F Q x M j o 0 N D o z M y 4 3 M D A 0 N j c x W i I g L z 4 8 R W 5 0 c n k g V H l w Z T 0 i R m l s b E V y c m 9 y Q 2 9 1 b n Q i I F Z h b H V l P S J s M C I g L z 4 8 R W 5 0 c n k g V H l w Z T 0 i R m l s b E N v b H V t b l R 5 c G V z I i B W Y W x 1 Z T 0 i c 0 F B P T 0 i I C 8 + P E V u d H J 5 I F R 5 c G U 9 I k Z p b G x F c n J v c k N v Z G U i I F Z h b H V l P S J z V W 5 r b m 9 3 b i I g L z 4 8 R W 5 0 c n k g V H l w Z T 0 i R m l s b E N v b H V t b k 5 h b W V z I i B W Y W x 1 Z T 0 i c 1 s m c X V v d D t E U 1 B f Q U d F I E d S T 1 V Q J n F 1 b 3 Q 7 X S I g L z 4 8 R W 5 0 c n k g V H l w Z T 0 i R m l s b F N 0 Y X R 1 c y I g V m F s d W U 9 I n N D b 2 1 w b G V 0 Z S I g L z 4 8 R W 5 0 c n k g V H l w Z T 0 i R m l s b E N v d W 5 0 I i B W Y W x 1 Z T 0 i b D c 4 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R T U F 9 B R 0 U g R 1 J P V V A v Q X V 0 b 1 J l b W 9 2 Z W R D b 2 x 1 b W 5 z M S 5 7 R F N Q X 0 F H R S B H U k 9 V U C w w f S Z x d W 9 0 O 1 0 s J n F 1 b 3 Q 7 Q 2 9 s d W 1 u Q 2 9 1 b n Q m c X V v d D s 6 M S w m c X V v d D t L Z X l D b 2 x 1 b W 5 O Y W 1 l c y Z x d W 9 0 O z p b X S w m c X V v d D t D b 2 x 1 b W 5 J Z G V u d G l 0 a W V z J n F 1 b 3 Q 7 O l s m c X V v d D t T Z W N 0 a W 9 u M S 9 E U 1 B f Q U d F I E d S T 1 V Q L 0 F 1 d G 9 S Z W 1 v d m V k Q 2 9 s d W 1 u c z E u e 0 R T U F 9 B R 0 U g R 1 J P V V A s M H 0 m c X V v d D t d L C Z x d W 9 0 O 1 J l b G F 0 a W 9 u c 2 h p c E l u Z m 8 m c X V v d D s 6 W 1 1 9 I i A v P j w v U 3 R h Y m x l R W 5 0 c m l l c z 4 8 L 0 l 0 Z W 0 + P E l 0 Z W 0 + P E l 0 Z W 1 M b 2 N h d G l v b j 4 8 S X R l b V R 5 c G U + R m 9 y b X V s Y T w v S X R l b V R 5 c G U + P E l 0 Z W 1 Q Y X R o P l N l Y 3 R p b 2 4 x L 0 R T U F 9 B R 0 U l M j B H U k 9 V U C 9 T b 3 V y Y 2 U 8 L 0 l 0 Z W 1 Q Y X R o P j w v S X R l b U x v Y 2 F 0 a W 9 u P j x T d G F i b G V F b n R y a W V z I C 8 + P C 9 J d G V t P j x J d G V t P j x J d G V t T G 9 j Y X R p b 2 4 + P E l 0 Z W 1 U e X B l P k Z v c m 1 1 b G E 8 L 0 l 0 Z W 1 U e X B l P j x J d G V t U G F 0 a D 5 T Z W N 0 a W 9 u M S 9 E U 1 B f Q U d F J T I w R 1 J P V V A v O T I 5 M z R h O W Q t M j g 1 Y i 0 0 N 2 M 0 L T l k N z c t M z Q 1 N m Y 1 M z A 0 Y 2 U 4 P C 9 J d G V t U G F 0 a D 4 8 L 0 l 0 Z W 1 M b 2 N h d G l v b j 4 8 U 3 R h Y m x l R W 5 0 c m l l c y A v P j w v S X R l b T 4 8 S X R l b T 4 8 S X R l b U x v Y 2 F 0 a W 9 u P j x J d G V t V H l w Z T 5 G b 3 J t d W x h P C 9 J d G V t V H l w Z T 4 8 S X R l b V B h d G g + U 2 V j d G l v b j E v R F N Q X 0 F H R S U y M E d S T 1 V Q L 1 J l b m F t Z W Q l M j B D b 2 x 1 b W 5 z P C 9 J d G V t U G F 0 a D 4 8 L 0 l 0 Z W 1 M b 2 N h d G l v b j 4 8 U 3 R h Y m x l R W 5 0 c m l l c y A v P j w v S X R l b T 4 8 S X R l b T 4 8 S X R l b U x v Y 2 F 0 a W 9 u P j x J d G V t V H l w Z T 5 G b 3 J t d W x h P C 9 J d G V t V H l w Z T 4 8 S X R l b V B h d G g + U 2 V j d G l v b j E v R F N Q X 0 F H R S U y M E d S T 1 V Q L 1 J l b W 9 2 Z W Q l M j B P d G h l c i U y M E N v b H V t b n M 8 L 0 l 0 Z W 1 Q Y X R o P j w v S X R l b U x v Y 2 F 0 a W 9 u P j x T d G F i b G V F b n R y a W V z I C 8 + P C 9 J d G V t P j x J d G V t P j x J d G V t T G 9 j Y X R p b 2 4 + P E l 0 Z W 1 U e X B l P k Z v c m 1 1 b G E 8 L 0 l 0 Z W 1 U e X B l P j x J d G V t U G F 0 a D 5 T Z W N 0 a W 9 u M S 9 E U 1 B f Q U d F J T I w R 1 J P V V A v U m V u Y W 1 l Z C U y M E N v b H V t b n M x P C 9 J d G V t U G F 0 a D 4 8 L 0 l 0 Z W 1 M b 2 N h d G l v b j 4 8 U 3 R h Y m x l R W 5 0 c m l l c y A v P j w v S X R l b T 4 8 S X R l b T 4 8 S X R l b U x v Y 2 F 0 a W 9 u P j x J d G V t V H l w Z T 5 G b 3 J t d W x h P C 9 J d G V t V H l w Z T 4 8 S X R l b V B h d G g + U 2 V j d G l v b j E v Q 1 J F Q V R J V k V f Q 0 F U R U d P U l 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Y z I i A v P j x F b n R y e S B U e X B l P S J S Z W N v d m V y e V R h c m d l d F J v d y I g V m F s d W U 9 I m w x I i A v P j x F b n R y e S B U e X B l P S J G a W x s V G F y Z 2 V 0 I i B W Y W x 1 Z T 0 i c 0 N S R U F U S V Z F X 0 N B V E V H T 1 J Z I i A v P j x F b n R y e S B U e X B l P S J G a W x s Z W R D b 2 1 w b G V 0 Z V J l c 3 V s d F R v V 2 9 y a 3 N o Z W V 0 I i B W Y W x 1 Z T 0 i b D E i I C 8 + P E V u d H J 5 I F R 5 c G U 9 I l F 1 Z X J 5 S U Q i I F Z h b H V l P S J z Z T k 0 O D I 5 N W Y t N W E 2 Y y 0 0 M j A w L W E 4 N D Y t O T A 2 N j g w N z Q 2 O G I z I i A v P j x F b n R y e S B U e X B l P S J G a W x s T G F z d F V w Z G F 0 Z W Q i I F Z h b H V l P S J k M j A y M y 0 w N i 0 y M F Q x M j o 0 N D o z M y 4 2 M T k 3 N D U 5 W i I g L z 4 8 R W 5 0 c n k g V H l w Z T 0 i R m l s b E V y c m 9 y Q 2 9 1 b n Q i I F Z h b H V l P S J s M C I g L z 4 8 R W 5 0 c n k g V H l w Z T 0 i R m l s b E N v b H V t b l R 5 c G V z I i B W Y W x 1 Z T 0 i c 0 F B Q T 0 i I C 8 + P E V u d H J 5 I F R 5 c G U 9 I k Z p b G x F c n J v c k N v Z G U i I F Z h b H V l P S J z V W 5 r b m 9 3 b i I g L z 4 8 R W 5 0 c n k g V H l w Z T 0 i R m l s b E N v b H V t b k 5 h b W V z I i B W Y W x 1 Z T 0 i c 1 s m c X V v d D t D U k V B V E l W R V 9 D Q V R F R 0 9 S W S Z x d W 9 0 O y w m c X V v d D t B Y m J y Z X Z p Y X R p b 2 4 m c X V v d D t d I i A v P j x F b n R y e S B U e X B l P S J G a W x s U 3 R h d H V z I i B W Y W x 1 Z T 0 i c 0 N v b X B s Z X R l I i A v P j x F b n R y e S B U e X B l P S J G a W x s Q 2 9 1 b n Q i I F Z h b H V l P S J s M T A 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1 J F Q V R J V k V f Q 0 F U R U d P U l k v Q X V 0 b 1 J l b W 9 2 Z W R D b 2 x 1 b W 5 z M S 5 7 Q 1 J F Q V R J V k V f Q 0 F U R U d P U l k s M H 0 m c X V v d D s s J n F 1 b 3 Q 7 U 2 V j d G l v b j E v Q 1 J F Q V R J V k V f Q 0 F U R U d P U l k v Q X V 0 b 1 J l b W 9 2 Z W R D b 2 x 1 b W 5 z M S 5 7 Q W J i c m V 2 a W F 0 a W 9 u L D F 9 J n F 1 b 3 Q 7 X S w m c X V v d D t D b 2 x 1 b W 5 D b 3 V u d C Z x d W 9 0 O z o y L C Z x d W 9 0 O 0 t l e U N v b H V t b k 5 h b W V z J n F 1 b 3 Q 7 O l t d L C Z x d W 9 0 O 0 N v b H V t b k l k Z W 5 0 a X R p Z X M m c X V v d D s 6 W y Z x d W 9 0 O 1 N l Y 3 R p b 2 4 x L 0 N S R U F U S V Z F X 0 N B V E V H T 1 J Z L 0 F 1 d G 9 S Z W 1 v d m V k Q 2 9 s d W 1 u c z E u e 0 N S R U F U S V Z F X 0 N B V E V H T 1 J Z L D B 9 J n F 1 b 3 Q 7 L C Z x d W 9 0 O 1 N l Y 3 R p b 2 4 x L 0 N S R U F U S V Z F X 0 N B V E V H T 1 J Z L 0 F 1 d G 9 S Z W 1 v d m V k Q 2 9 s d W 1 u c z E u e 0 F i Y n J l d m l h d G l v b i w x f S Z x d W 9 0 O 1 0 s J n F 1 b 3 Q 7 U m V s Y X R p b 2 5 z a G l w S W 5 m b y Z x d W 9 0 O z p b X X 0 i I C 8 + P C 9 T d G F i b G V F b n R y a W V z P j w v S X R l b T 4 8 S X R l b T 4 8 S X R l b U x v Y 2 F 0 a W 9 u P j x J d G V t V H l w Z T 5 G b 3 J t d W x h P C 9 J d G V t V H l w Z T 4 8 S X R l b V B h d G g + U 2 V j d G l v b j E v Q 1 J F Q V R J V k V f Q 0 F U R U d P U l k v U 2 9 1 c m N l P C 9 J d G V t U G F 0 a D 4 8 L 0 l 0 Z W 1 M b 2 N h d G l v b j 4 8 U 3 R h Y m x l R W 5 0 c m l l c y A v P j w v S X R l b T 4 8 S X R l b T 4 8 S X R l b U x v Y 2 F 0 a W 9 u P j x J d G V t V H l w Z T 5 G b 3 J t d W x h P C 9 J d G V t V H l w Z T 4 8 S X R l b V B h d G g + U 2 V j d G l v b j E v Q 1 J F Q V R J V k V f Q 0 F U R U d P U l k v M T U y N G E z Y j I t M m Y y M i 0 0 Z G V m L W E 1 Y m Y t N T R l M W Y x O T V h M T Y 1 P C 9 J d G V t U G F 0 a D 4 8 L 0 l 0 Z W 1 M b 2 N h d G l v b j 4 8 U 3 R h Y m x l R W 5 0 c m l l c y A v P j w v S X R l b T 4 8 S X R l b T 4 8 S X R l b U x v Y 2 F 0 a W 9 u P j x J d G V t V H l w Z T 5 G b 3 J t d W x h P C 9 J d G V t V H l w Z T 4 8 S X R l b V B h d G g + U 2 V j d G l v b j E v Q 1 J F Q V R J V k V f Q 0 F U R U d P U l k v U m V u Y W 1 l Z C U y M E N v b H V t b n M 8 L 0 l 0 Z W 1 Q Y X R o P j w v S X R l b U x v Y 2 F 0 a W 9 u P j x T d G F i b G V F b n R y a W V z I C 8 + P C 9 J d G V t P j x J d G V t P j x J d G V t T G 9 j Y X R p b 2 4 + P E l 0 Z W 1 U e X B l P k Z v c m 1 1 b G E 8 L 0 l 0 Z W 1 U e X B l P j x J d G V t U G F 0 a D 5 T Z W N 0 a W 9 u M S 9 D U k V B V E l W R V 9 D Q V R F R 0 9 S W S 9 S Z W 1 v d m V k J T I w T 3 R o Z X I l M j B D b 2 x 1 b W 5 z P C 9 J d G V t U G F 0 a D 4 8 L 0 l 0 Z W 1 M b 2 N h d G l v b j 4 8 U 3 R h Y m x l R W 5 0 c m l l c y A v P j w v S X R l b T 4 8 S X R l b T 4 8 S X R l b U x v Y 2 F 0 a W 9 u P j x J d G V t V H l w Z T 5 G b 3 J t d W x h P C 9 J d G V t V H l w Z T 4 8 S X R l b V B h d G g + U 2 V j d G l v b j E v Q 1 J F Q V R J V k V f Q 0 F U R U d P U l k v U m V u Y W 1 l Z C U y M E N v b H V t b n M x P C 9 J d G V t U G F 0 a D 4 8 L 0 l 0 Z W 1 M b 2 N h d G l v b j 4 8 U 3 R h Y m x l R W 5 0 c m l l c y A v P j w v S X R l b T 4 8 S X R l b T 4 8 S X R l b U x v Y 2 F 0 a W 9 u P j x J d G V t V H l w Z T 5 G b 3 J t d W x h P C 9 J d G V t V H l w Z T 4 8 S X R l b V B h d G g + U 2 V j d G l v b j E v Q 1 J F Q V R J V k V f Q 1 R B 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2 N i I g L z 4 8 R W 5 0 c n k g V H l w Z T 0 i U m V j b 3 Z l c n l U Y X J n Z X R S b 3 c i I F Z h b H V l P S J s M S I g L z 4 8 R W 5 0 c n k g V H l w Z T 0 i R m l s b F R h c m d l d C I g V m F s d W U 9 I n N D U k V B V E l W R V 9 D V E E i I C 8 + P E V u d H J 5 I F R 5 c G U 9 I k Z p b G x l Z E N v b X B s Z X R l U m V z d W x 0 V G 9 X b 3 J r c 2 h l Z X Q i I F Z h b H V l P S J s M S I g L z 4 8 R W 5 0 c n k g V H l w Z T 0 i U X V l c n l J R C I g V m F s d W U 9 I n M 4 O T A 4 M z g 3 Z i 0 x M D E 1 L T Q y N z A t Y T B m Z S 0 4 N T c 2 M j d h Z D l m Y z Y i I C 8 + P E V u d H J 5 I F R 5 c G U 9 I k Z p b G x M Y X N 0 V X B k Y X R l Z C I g V m F s d W U 9 I m Q y M D I z L T A 2 L T I w V D E y O j Q 0 O j M z L j U x O T Y 5 M D d a I i A v P j x F b n R y e S B U e X B l P S J G a W x s R X J y b 3 J D b 3 V u d C I g V m F s d W U 9 I m w w I i A v P j x F b n R y e S B U e X B l P S J G a W x s Q 2 9 s d W 1 u V H l w Z X M i I F Z h b H V l P S J z Q U F B P S I g L z 4 8 R W 5 0 c n k g V H l w Z T 0 i R m l s b E V y c m 9 y Q 2 9 k Z S I g V m F s d W U 9 I n N V b m t u b 3 d u I i A v P j x F b n R y e S B U e X B l P S J G a W x s Q 2 9 s d W 1 u T m F t Z X M i I F Z h b H V l P S J z W y Z x d W 9 0 O 0 N S R U F U S V Z F X 0 N U Q S Z x d W 9 0 O y w m c X V v d D t B Y m J y Z X Z p Y X R p b 2 4 m c X V v d D t d I i A v P j x F b n R y e S B U e X B l P S J G a W x s U 3 R h d H V z I i B W Y W x 1 Z T 0 i c 0 N v b X B s Z X R l I i A v P j x F b n R y e S B U e X B l P S J G a W x s Q 2 9 1 b n Q i I F Z h b H V l P S J s M T 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1 J F Q V R J V k V f Q 1 R B L 0 F 1 d G 9 S Z W 1 v d m V k Q 2 9 s d W 1 u c z E u e 0 N S R U F U S V Z F X 0 N U Q S w w f S Z x d W 9 0 O y w m c X V v d D t T Z W N 0 a W 9 u M S 9 D U k V B V E l W R V 9 D V E E v Q X V 0 b 1 J l b W 9 2 Z W R D b 2 x 1 b W 5 z M S 5 7 Q W J i c m V 2 a W F 0 a W 9 u L D F 9 J n F 1 b 3 Q 7 X S w m c X V v d D t D b 2 x 1 b W 5 D b 3 V u d C Z x d W 9 0 O z o y L C Z x d W 9 0 O 0 t l e U N v b H V t b k 5 h b W V z J n F 1 b 3 Q 7 O l t d L C Z x d W 9 0 O 0 N v b H V t b k l k Z W 5 0 a X R p Z X M m c X V v d D s 6 W y Z x d W 9 0 O 1 N l Y 3 R p b 2 4 x L 0 N S R U F U S V Z F X 0 N U Q S 9 B d X R v U m V t b 3 Z l Z E N v b H V t b n M x L n t D U k V B V E l W R V 9 D V E E s M H 0 m c X V v d D s s J n F 1 b 3 Q 7 U 2 V j d G l v b j E v Q 1 J F Q V R J V k V f Q 1 R B L 0 F 1 d G 9 S Z W 1 v d m V k Q 2 9 s d W 1 u c z E u e 0 F i Y n J l d m l h d G l v b i w x f S Z x d W 9 0 O 1 0 s J n F 1 b 3 Q 7 U m V s Y X R p b 2 5 z a G l w S W 5 m b y Z x d W 9 0 O z p b X X 0 i I C 8 + P C 9 T d G F i b G V F b n R y a W V z P j w v S X R l b T 4 8 S X R l b T 4 8 S X R l b U x v Y 2 F 0 a W 9 u P j x J d G V t V H l w Z T 5 G b 3 J t d W x h P C 9 J d G V t V H l w Z T 4 8 S X R l b V B h d G g + U 2 V j d G l v b j E v Q 1 J F Q V R J V k V f Q 1 R B L 1 N v d X J j Z T w v S X R l b V B h d G g + P C 9 J d G V t T G 9 j Y X R p b 2 4 + P F N 0 Y W J s Z U V u d H J p Z X M g L z 4 8 L 0 l 0 Z W 0 + P E l 0 Z W 0 + P E l 0 Z W 1 M b 2 N h d G l v b j 4 8 S X R l b V R 5 c G U + R m 9 y b X V s Y T w v S X R l b V R 5 c G U + P E l 0 Z W 1 Q Y X R o P l N l Y 3 R p b 2 4 x L 0 N S R U F U S V Z F X 0 N U Q S 9 l N j d l N j k 0 N C 0 2 O W M 3 L T Q x M j E t O T Q 3 N S 1 i M m M y M T A 5 N W J h Z W Q 8 L 0 l 0 Z W 1 Q Y X R o P j w v S X R l b U x v Y 2 F 0 a W 9 u P j x T d G F i b G V F b n R y a W V z I C 8 + P C 9 J d G V t P j x J d G V t P j x J d G V t T G 9 j Y X R p b 2 4 + P E l 0 Z W 1 U e X B l P k Z v c m 1 1 b G E 8 L 0 l 0 Z W 1 U e X B l P j x J d G V t U G F 0 a D 5 T Z W N 0 a W 9 u M S 9 D U k V B V E l W R V 9 D V E E v U m V u Y W 1 l Z C U y M E N v b H V t b n M 8 L 0 l 0 Z W 1 Q Y X R o P j w v S X R l b U x v Y 2 F 0 a W 9 u P j x T d G F i b G V F b n R y a W V z I C 8 + P C 9 J d G V t P j x J d G V t P j x J d G V t T G 9 j Y X R p b 2 4 + P E l 0 Z W 1 U e X B l P k Z v c m 1 1 b G E 8 L 0 l 0 Z W 1 U e X B l P j x J d G V t U G F 0 a D 5 T Z W N 0 a W 9 u M S 9 D U k V B V E l W R V 9 D V E E v U m V t b 3 Z l Z C U y M E 9 0 a G V y J T I w Q 2 9 s d W 1 u c z w v S X R l b V B h d G g + P C 9 J d G V t T G 9 j Y X R p b 2 4 + P F N 0 Y W J s Z U V u d H J p Z X M g L z 4 8 L 0 l 0 Z W 0 + P E l 0 Z W 0 + P E l 0 Z W 1 M b 2 N h d G l v b j 4 8 S X R l b V R 5 c G U + R m 9 y b X V s Y T w v S X R l b V R 5 c G U + P E l 0 Z W 1 Q Y X R o P l N l Y 3 R p b 2 4 x L 0 N S R U F U S V Z F X 0 N U Q S 9 S Z W 5 h b W V k J T I w Q 2 9 s d W 1 u c z E 8 L 0 l 0 Z W 1 Q Y X R o P j w v S X R l b U x v Y 2 F 0 a W 9 u P j x T d G F i b G V F b n R y a W V z I C 8 + P C 9 J d G V t P j x J d G V t P j x J d G V t T G 9 j Y X R p b 2 4 + P E l 0 Z W 1 U e X B l P k Z v c m 1 1 b G E 8 L 0 l 0 Z W 1 U e X B l P j x J d G V t U G F 0 a D 5 T Z W N 0 a W 9 u M S 9 D Q U 1 Q Q U l H T l 9 N Q V J L R V R f Q U R W R V J U S V N F U 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E Q V R B I F Z B T F V F U y I g L z 4 8 R W 5 0 c n k g V H l w Z T 0 i U m V j b 3 Z l c n l U Y X J n Z X R D b 2 x 1 b W 4 i I F Z h b H V l P S J s N S I g L z 4 8 R W 5 0 c n k g V H l w Z T 0 i U m V j b 3 Z l c n l U Y X J n Z X R S b 3 c i I F Z h b H V l P S J s M S I g L z 4 8 R W 5 0 c n k g V H l w Z T 0 i R m l s b F R h c m d l d C I g V m F s d W U 9 I n N D Q U 1 Q Q U l H T l 9 N Q V J L R V R f Q U R W R V J U S V N F U i I g L z 4 8 R W 5 0 c n k g V H l w Z T 0 i R m l s b G V k Q 2 9 t c G x l d G V S Z X N 1 b H R U b 1 d v c m t z a G V l d C I g V m F s d W U 9 I m w x I i A v P j x F b n R y e S B U e X B l P S J R d W V y e U l E I i B W Y W x 1 Z T 0 i c 2 E y O D V l N j U 4 L W Y 1 N m U t N G V m Z S 0 4 N W U 0 L W F l Z D M 2 M m I 5 Z G U 4 Y S I g L z 4 8 R W 5 0 c n k g V H l w Z T 0 i R m l s b E x h c 3 R V c G R h d G V k I i B W Y W x 1 Z T 0 i Z D I w M j M t M D Y t M j B U M T I 6 N D Q 6 M z M u N D Q 4 N z g 5 M l o i I C 8 + P E V u d H J 5 I F R 5 c G U 9 I k Z p b G x F c n J v c k N v d W 5 0 I i B W Y W x 1 Z T 0 i b D A i I C 8 + P E V u d H J 5 I F R 5 c G U 9 I k Z p b G x D b 2 x 1 b W 5 U e X B l c y I g V m F s d W U 9 I n N B Q U E 9 I i A v P j x F b n R y e S B U e X B l P S J G a W x s R X J y b 3 J D b 2 R l I i B W Y W x 1 Z T 0 i c 1 V u a 2 5 v d 2 4 i I C 8 + P E V u d H J 5 I F R 5 c G U 9 I k Z p b G x D b 2 x 1 b W 5 O Y W 1 l c y I g V m F s d W U 9 I n N b J n F 1 b 3 Q 7 T U F S S 0 V U X 0 F E V k V S V E l T R V I m c X V v d D s s J n F 1 b 3 Q 7 Q W R 2 Z X J 0 a X N l c i Z x d W 9 0 O 1 0 i I C 8 + P E V u d H J 5 I F R 5 c G U 9 I k Z p b G x T d G F 0 d X M i I F Z h b H V l P S J z Q 2 9 t c G x l d G U i I C 8 + P E V u d H J 5 I F R 5 c G U 9 I k Z p b G x D b 3 V u d C I g V m F s d W U 9 I m w y N j k 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0 F N U E F J R 0 5 f T U F S S 0 V U X 0 F E V k V S V E l T R V I v Q X V 0 b 1 J l b W 9 2 Z W R D b 2 x 1 b W 5 z M S 5 7 T U F S S 0 V U X 0 F E V k V S V E l T R V I s M H 0 m c X V v d D s s J n F 1 b 3 Q 7 U 2 V j d G l v b j E v Q 0 F N U E F J R 0 5 f T U F S S 0 V U X 0 F E V k V S V E l T R V I v Q X V 0 b 1 J l b W 9 2 Z W R D b 2 x 1 b W 5 z M S 5 7 Q W R 2 Z X J 0 a X N l c i w x f S Z x d W 9 0 O 1 0 s J n F 1 b 3 Q 7 Q 2 9 s d W 1 u Q 2 9 1 b n Q m c X V v d D s 6 M i w m c X V v d D t L Z X l D b 2 x 1 b W 5 O Y W 1 l c y Z x d W 9 0 O z p b X S w m c X V v d D t D b 2 x 1 b W 5 J Z G V u d G l 0 a W V z J n F 1 b 3 Q 7 O l s m c X V v d D t T Z W N 0 a W 9 u M S 9 D Q U 1 Q Q U l H T l 9 N Q V J L R V R f Q U R W R V J U S V N F U i 9 B d X R v U m V t b 3 Z l Z E N v b H V t b n M x L n t N Q V J L R V R f Q U R W R V J U S V N F U i w w f S Z x d W 9 0 O y w m c X V v d D t T Z W N 0 a W 9 u M S 9 D Q U 1 Q Q U l H T l 9 N Q V J L R V R f Q U R W R V J U S V N F U i 9 B d X R v U m V t b 3 Z l Z E N v b H V t b n M x L n t B Z H Z l c n R p c 2 V y L D F 9 J n F 1 b 3 Q 7 X S w m c X V v d D t S Z W x h d G l v b n N o a X B J b m Z v J n F 1 b 3 Q 7 O l t d f S I g L z 4 8 L 1 N 0 Y W J s Z U V u d H J p Z X M + P C 9 J d G V t P j x J d G V t P j x J d G V t T G 9 j Y X R p b 2 4 + P E l 0 Z W 1 U e X B l P k Z v c m 1 1 b G E 8 L 0 l 0 Z W 1 U e X B l P j x J d G V t U G F 0 a D 5 T Z W N 0 a W 9 u M S 9 D Q U 1 Q Q U l H T l 9 N Q V J L R V R f Q U R W R V J U S V N F U i 9 T b 3 V y Y 2 U 8 L 0 l 0 Z W 1 Q Y X R o P j w v S X R l b U x v Y 2 F 0 a W 9 u P j x T d G F i b G V F b n R y a W V z I C 8 + P C 9 J d G V t P j x J d G V t P j x J d G V t T G 9 j Y X R p b 2 4 + P E l 0 Z W 1 U e X B l P k Z v c m 1 1 b G E 8 L 0 l 0 Z W 1 U e X B l P j x J d G V t U G F 0 a D 5 T Z W N 0 a W 9 u M S 9 D Q U 1 Q Q U l H T l 9 N Q V J L R V R f Q U R W R V J U S V N F U i 9 i Y T c 0 M G Q 1 O S 1 h N z F l L T Q y N 2 M t O W E z M i 0 y M T g 2 O D A 3 N z J m Z D k 8 L 0 l 0 Z W 1 Q Y X R o P j w v S X R l b U x v Y 2 F 0 a W 9 u P j x T d G F i b G V F b n R y a W V z I C 8 + P C 9 J d G V t P j x J d G V t P j x J d G V t T G 9 j Y X R p b 2 4 + P E l 0 Z W 1 U e X B l P k Z v c m 1 1 b G E 8 L 0 l 0 Z W 1 U e X B l P j x J d G V t U G F 0 a D 5 T Z W N 0 a W 9 u M S 9 D Q U 1 Q Q U l H T l 9 N Q V J L R V R f Q U R W R V J U S V N F U i 9 S Z W 5 h b W V k J T I w Q 2 9 s d W 1 u c z w v S X R l b V B h d G g + P C 9 J d G V t T G 9 j Y X R p b 2 4 + P F N 0 Y W J s Z U V u d H J p Z X M g L z 4 8 L 0 l 0 Z W 0 + P E l 0 Z W 0 + P E l 0 Z W 1 M b 2 N h d G l v b j 4 8 S X R l b V R 5 c G U + R m 9 y b X V s Y T w v S X R l b V R 5 c G U + P E l 0 Z W 1 Q Y X R o P l N l Y 3 R p b 2 4 x L 0 N B T V B B S U d O X 0 1 B U k t F V F 9 B R F Z F U l R J U 0 V S L 1 J l b W 9 2 Z W Q l M j B P d G h l c i U y M E N v b H V t b n M 8 L 0 l 0 Z W 1 Q Y X R o P j w v S X R l b U x v Y 2 F 0 a W 9 u P j x T d G F i b G V F b n R y a W V z I C 8 + P C 9 J d G V t P j x J d G V t P j x J d G V t T G 9 j Y X R p b 2 4 + P E l 0 Z W 1 U e X B l P k Z v c m 1 1 b G E 8 L 0 l 0 Z W 1 U e X B l P j x J d G V t U G F 0 a D 5 T Z W N 0 a W 9 u M S 9 D Q U 1 Q Q U l H T l 9 N Q V J L R V R f Q U R W R V J U S V N F U i 9 S Z W 5 h b W V k J T I w Q 2 9 s d W 1 u c z E 8 L 0 l 0 Z W 1 Q Y X R o P j w v S X R l b U x v Y 2 F 0 a W 9 u P j x T d G F i b G V F b n R y a W V z I C 8 + P C 9 J d G V t P j x J d G V t P j x J d G V t T G 9 j Y X R p b 2 4 + P E l 0 Z W 1 U e X B l P k Z v c m 1 1 b G E 8 L 0 l 0 Z W 1 U e X B l P j x J d G V t U G F 0 a D 5 T Z W N 0 a W 9 u M S 9 Q T E F D R U 1 F T l R f V V R N J T I w S 0 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2 N C I g L z 4 8 R W 5 0 c n k g V H l w Z T 0 i U m V j b 3 Z l c n l U Y X J n Z X R S b 3 c i I F Z h b H V l P S J s M S I g L z 4 8 R W 5 0 c n k g V H l w Z T 0 i R m l s b F R h c m d l d C I g V m F s d W U 9 I n N Q T E F D R U 1 F T l R f V V R N X 0 t F W S I g L z 4 8 R W 5 0 c n k g V H l w Z T 0 i R m l s b G V k Q 2 9 t c G x l d G V S Z X N 1 b H R U b 1 d v c m t z a G V l d C I g V m F s d W U 9 I m w x I i A v P j x F b n R y e S B U e X B l P S J R d W V y e U l E I i B W Y W x 1 Z T 0 i c z h j Z D U 0 Y 2 U 0 L T Q z Y 2 Y t N D I 0 Z i 0 4 N T B j L T k 0 N T E 4 M 2 M 5 Z D Y 0 Y S I g L z 4 8 R W 5 0 c n k g V H l w Z T 0 i R m l s b E x h c 3 R V c G R h d G V k I i B W Y W x 1 Z T 0 i Z D I w M j M t M D Y t M j B U M T I 6 N D Q 6 M z M u M j Y y M T A 3 M V o i I C 8 + P E V u d H J 5 I F R 5 c G U 9 I k Z p b G x F c n J v c k N v d W 5 0 I i B W Y W x 1 Z T 0 i b D A i I C 8 + P E V u d H J 5 I F R 5 c G U 9 I k Z p b G x D b 2 x 1 b W 5 U e X B l c y I g V m F s d W U 9 I n N B Q U E 9 I i A v P j x F b n R y e S B U e X B l P S J G a W x s R X J y b 3 J D b 2 R l I i B W Y W x 1 Z T 0 i c 1 V u a 2 5 v d 2 4 i I C 8 + P E V u d H J 5 I F R 5 c G U 9 I k Z p b G x D b 2 x 1 b W 5 O Y W 1 l c y I g V m F s d W U 9 I n N b J n F 1 b 3 Q 7 V V R N X 0 t F W S Z x d W 9 0 O y w m c X V v d D t W Y W x 1 Z S Z x d W 9 0 O 1 0 i I C 8 + P E V u d H J 5 I F R 5 c G U 9 I k Z p b G x T d G F 0 d X M i I F Z h b H V l P S J z Q 2 9 t c G x l d G U i I C 8 + P E V u d H J 5 I F R 5 c G U 9 I k Z p b G x D b 3 V u d C I g V m F s d W U 9 I m w y M C 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Q T E F D R U 1 F T l R f V V R N I E t F W S 9 B d X R v U m V t b 3 Z l Z E N v b H V t b n M x L n t V V E 1 f S 0 V Z L D B 9 J n F 1 b 3 Q 7 L C Z x d W 9 0 O 1 N l Y 3 R p b 2 4 x L 1 B M Q U N F T U V O V F 9 V V E 0 g S 0 V Z L 0 F 1 d G 9 S Z W 1 v d m V k Q 2 9 s d W 1 u c z E u e 1 Z h b H V l L D F 9 J n F 1 b 3 Q 7 X S w m c X V v d D t D b 2 x 1 b W 5 D b 3 V u d C Z x d W 9 0 O z o y L C Z x d W 9 0 O 0 t l e U N v b H V t b k 5 h b W V z J n F 1 b 3 Q 7 O l t d L C Z x d W 9 0 O 0 N v b H V t b k l k Z W 5 0 a X R p Z X M m c X V v d D s 6 W y Z x d W 9 0 O 1 N l Y 3 R p b 2 4 x L 1 B M Q U N F T U V O V F 9 V V E 0 g S 0 V Z L 0 F 1 d G 9 S Z W 1 v d m V k Q 2 9 s d W 1 u c z E u e 1 V U T V 9 L R V k s M H 0 m c X V v d D s s J n F 1 b 3 Q 7 U 2 V j d G l v b j E v U E x B Q 0 V N R U 5 U X 1 V U T S B L R V k v Q X V 0 b 1 J l b W 9 2 Z W R D b 2 x 1 b W 5 z M S 5 7 V m F s d W U s M X 0 m c X V v d D t d L C Z x d W 9 0 O 1 J l b G F 0 a W 9 u c 2 h p c E l u Z m 8 m c X V v d D s 6 W 1 1 9 I i A v P j w v U 3 R h Y m x l R W 5 0 c m l l c z 4 8 L 0 l 0 Z W 0 + P E l 0 Z W 0 + P E l 0 Z W 1 M b 2 N h d G l v b j 4 8 S X R l b V R 5 c G U + R m 9 y b X V s Y T w v S X R l b V R 5 c G U + P E l 0 Z W 1 Q Y X R o P l N l Y 3 R p b 2 4 x L 1 B M Q U N F T U V O V F 9 V V E 0 l M j B L R V k v U 2 9 1 c m N l P C 9 J d G V t U G F 0 a D 4 8 L 0 l 0 Z W 1 M b 2 N h d G l v b j 4 8 U 3 R h Y m x l R W 5 0 c m l l c y A v P j w v S X R l b T 4 8 S X R l b T 4 8 S X R l b U x v Y 2 F 0 a W 9 u P j x J d G V t V H l w Z T 5 G b 3 J t d W x h P C 9 J d G V t V H l w Z T 4 8 S X R l b V B h d G g + U 2 V j d G l v b j E v U E x B Q 0 V N R U 5 U X 1 V U T S U y M E t F W S 9 m N j Q z Y z U 1 N i 0 z M D U x L T Q 3 M D I t O D Z j Z C 1 k N G Q x O D Z j M G R h Z j U 8 L 0 l 0 Z W 1 Q Y X R o P j w v S X R l b U x v Y 2 F 0 a W 9 u P j x T d G F i b G V F b n R y a W V z I C 8 + P C 9 J d G V t P j x J d G V t P j x J d G V t T G 9 j Y X R p b 2 4 + P E l 0 Z W 1 U e X B l P k Z v c m 1 1 b G E 8 L 0 l 0 Z W 1 U e X B l P j x J d G V t U G F 0 a D 5 T Z W N 0 a W 9 u M S 9 Q T E F D R U 1 F T l R f V V R N J T I w S 0 V Z L 1 J l b m F t Z W Q l M j B D b 2 x 1 b W 5 z P C 9 J d G V t U G F 0 a D 4 8 L 0 l 0 Z W 1 M b 2 N h d G l v b j 4 8 U 3 R h Y m x l R W 5 0 c m l l c y A v P j w v S X R l b T 4 8 S X R l b T 4 8 S X R l b U x v Y 2 F 0 a W 9 u P j x J d G V t V H l w Z T 5 G b 3 J t d W x h P C 9 J d G V t V H l w Z T 4 8 S X R l b V B h d G g + U 2 V j d G l v b j E v U E x B Q 0 V N R U 5 U X 1 V U T S U y M E t F W S 9 S Z W 1 v d m V k J T I w T 3 R o Z X I l M j B D b 2 x 1 b W 5 z P C 9 J d G V t U G F 0 a D 4 8 L 0 l 0 Z W 1 M b 2 N h d G l v b j 4 8 U 3 R h Y m x l R W 5 0 c m l l c y A v P j w v S X R l b T 4 8 S X R l b T 4 8 S X R l b U x v Y 2 F 0 a W 9 u P j x J d G V t V H l w Z T 5 G b 3 J t d W x h P C 9 J d G V t V H l w Z T 4 8 S X R l b V B h d G g + U 2 V j d G l v b j E v U E x B Q 0 V N R U 5 U X 1 V U T S U y M E t F W S 9 S Z W 5 h b W V k J T I w Q 2 9 s d W 1 u c z E 8 L 0 l 0 Z W 1 Q Y X R o P j w v S X R l b U x v Y 2 F 0 a W 9 u P j x T d G F i b G V F b n R y a W V z I C 8 + P C 9 J d G V t P j x J d G V t P j x J d G V t T G 9 j Y X R p b 2 4 + P E l 0 Z W 1 U e X B l P k Z v c m 1 1 b G E 8 L 0 l 0 Z W 1 U e X B l P j x J d G V t U G F 0 a D 5 T Z W N 0 a W 9 u M S 9 D U k V B V E l W R V 9 Q U k 9 E V U N U 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J v d y I g V m F s d W U 9 I m w x I i A v P j x F b n R y e S B U e X B l P S J S Z W N v d m V y e V R h c m d l d E N v b H V t b i I g V m F s d W U 9 I m w 3 O C I g L z 4 8 R W 5 0 c n k g V H l w Z T 0 i U m V j b 3 Z l c n l U Y X J n Z X R T a G V l d C I g V m F s d W U 9 I n N E Q V R B I F Z B T F V F U y I g L z 4 8 R W 5 0 c n k g V H l w Z T 0 i R m l s b F R h c m d l d C I g V m F s d W U 9 I n N D U k V B V E l W R V 9 Q U k 9 E V U N U I i A v P j x F b n R y e S B U e X B l P S J G a W x s Z W R D b 2 1 w b G V 0 Z V J l c 3 V s d F R v V 2 9 y a 3 N o Z W V 0 I i B W Y W x 1 Z T 0 i b D E i I C 8 + P E V u d H J 5 I F R 5 c G U 9 I l F 1 Z X J 5 S U Q i I F Z h b H V l P S J z N G E 3 M W I w M G M t Y z B l M S 0 0 Z W E 3 L T k 4 Y m I t Z D B l M m F m Z D k 5 N D B i I i A v P j x F b n R y e S B U e X B l P S J G a W x s T G F z d F V w Z G F 0 Z W Q i I F Z h b H V l P S J k M j A y M y 0 w N i 0 y M F Q x M j o 0 N D o z M y 4 x N T Q 2 O T Q 1 W i I g L z 4 8 R W 5 0 c n k g V H l w Z T 0 i R m l s b E V y c m 9 y Q 2 9 1 b n Q i I F Z h b H V l P S J s M C I g L z 4 8 R W 5 0 c n k g V H l w Z T 0 i R m l s b E N v b H V t b l R 5 c G V z I i B W Y W x 1 Z T 0 i c 0 F B Q T 0 i I C 8 + P E V u d H J 5 I F R 5 c G U 9 I k Z p b G x F c n J v c k N v Z G U i I F Z h b H V l P S J z V W 5 r b m 9 3 b i I g L z 4 8 R W 5 0 c n k g V H l w Z T 0 i R m l s b E N v b H V t b k 5 h b W V z I i B W Y W x 1 Z T 0 i c 1 s m c X V v d D t Q U k 9 E V U N U J n F 1 b 3 Q 7 L C Z x d W 9 0 O 0 F i Y n J l d m F 0 a W 9 u J n F 1 b 3 Q 7 X S I g L z 4 8 R W 5 0 c n k g V H l w Z T 0 i R m l s b F N 0 Y X R 1 c y I g V m F s d W U 9 I n N D b 2 1 w b G V 0 Z S I g L z 4 8 R W 5 0 c n k g V H l w Z T 0 i R m l s b E N v d W 5 0 I i B W Y W x 1 Z T 0 i b D 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1 J F Q V R J V k V f U F J P R F V D V C 9 B d X R v U m V t b 3 Z l Z E N v b H V t b n M x L n t Q U k 9 E V U N U L D B 9 J n F 1 b 3 Q 7 L C Z x d W 9 0 O 1 N l Y 3 R p b 2 4 x L 0 N S R U F U S V Z F X 1 B S T 0 R V Q 1 Q v Q X V 0 b 1 J l b W 9 2 Z W R D b 2 x 1 b W 5 z M S 5 7 Q W J i c m V 2 Y X R p b 2 4 s M X 0 m c X V v d D t d L C Z x d W 9 0 O 0 N v b H V t b k N v d W 5 0 J n F 1 b 3 Q 7 O j I s J n F 1 b 3 Q 7 S 2 V 5 Q 2 9 s d W 1 u T m F t Z X M m c X V v d D s 6 W 1 0 s J n F 1 b 3 Q 7 Q 2 9 s d W 1 u S W R l b n R p d G l l c y Z x d W 9 0 O z p b J n F 1 b 3 Q 7 U 2 V j d G l v b j E v Q 1 J F Q V R J V k V f U F J P R F V D V C 9 B d X R v U m V t b 3 Z l Z E N v b H V t b n M x L n t Q U k 9 E V U N U L D B 9 J n F 1 b 3 Q 7 L C Z x d W 9 0 O 1 N l Y 3 R p b 2 4 x L 0 N S R U F U S V Z F X 1 B S T 0 R V Q 1 Q v Q X V 0 b 1 J l b W 9 2 Z W R D b 2 x 1 b W 5 z M S 5 7 Q W J i c m V 2 Y X R p b 2 4 s M X 0 m c X V v d D t d L C Z x d W 9 0 O 1 J l b G F 0 a W 9 u c 2 h p c E l u Z m 8 m c X V v d D s 6 W 1 1 9 I i A v P j w v U 3 R h Y m x l R W 5 0 c m l l c z 4 8 L 0 l 0 Z W 0 + P E l 0 Z W 0 + P E l 0 Z W 1 M b 2 N h d G l v b j 4 8 S X R l b V R 5 c G U + R m 9 y b X V s Y T w v S X R l b V R 5 c G U + P E l 0 Z W 1 Q Y X R o P l N l Y 3 R p b 2 4 x L 0 N S R U F U S V Z F X 1 B S T 0 R V Q 1 Q v U 2 9 1 c m N l P C 9 J d G V t U G F 0 a D 4 8 L 0 l 0 Z W 1 M b 2 N h d G l v b j 4 8 U 3 R h Y m x l R W 5 0 c m l l c y A v P j w v S X R l b T 4 8 S X R l b T 4 8 S X R l b U x v Y 2 F 0 a W 9 u P j x J d G V t V H l w Z T 5 G b 3 J t d W x h P C 9 J d G V t V H l w Z T 4 8 S X R l b V B h d G g + U 2 V j d G l v b j E v Q 1 J F Q V R J V k V f U F J P R F V D V C 8 w O T c y M D Y w O C 0 3 M j c 2 L T Q 1 Y z U t O D E 2 M i 0 5 Z j Q x N j g 1 M G Y 4 M j M 8 L 0 l 0 Z W 1 Q Y X R o P j w v S X R l b U x v Y 2 F 0 a W 9 u P j x T d G F i b G V F b n R y a W V z I C 8 + P C 9 J d G V t P j x J d G V t P j x J d G V t T G 9 j Y X R p b 2 4 + P E l 0 Z W 1 U e X B l P k Z v c m 1 1 b G E 8 L 0 l 0 Z W 1 U e X B l P j x J d G V t U G F 0 a D 5 T Z W N 0 a W 9 u M S 9 D U k V B V E l W R V 9 Q U k 9 E V U N U L 1 J l b m F t Z W Q l M j B D b 2 x 1 b W 5 z P C 9 J d G V t U G F 0 a D 4 8 L 0 l 0 Z W 1 M b 2 N h d G l v b j 4 8 U 3 R h Y m x l R W 5 0 c m l l c y A v P j w v S X R l b T 4 8 S X R l b T 4 8 S X R l b U x v Y 2 F 0 a W 9 u P j x J d G V t V H l w Z T 5 G b 3 J t d W x h P C 9 J d G V t V H l w Z T 4 8 S X R l b V B h d G g + U 2 V j d G l v b j E v Q 1 J F Q V R J V k V f U F J P R F V D V C 9 S Z W 1 v d m V k J T I w T 3 R o Z X I l M j B D b 2 x 1 b W 5 z P C 9 J d G V t U G F 0 a D 4 8 L 0 l 0 Z W 1 M b 2 N h d G l v b j 4 8 U 3 R h Y m x l R W 5 0 c m l l c y A v P j w v S X R l b T 4 8 S X R l b T 4 8 S X R l b U x v Y 2 F 0 a W 9 u P j x J d G V t V H l w Z T 5 G b 3 J t d W x h P C 9 J d G V t V H l w Z T 4 8 S X R l b V B h d G g + U 2 V j d G l v b j E v Q 1 J F Q V R J V k V f U F J P R F V D V C 9 S Z W 5 h b W V k J T I w Q 2 9 s d W 1 u c z E 8 L 0 l 0 Z W 1 Q Y X R o P j w v S X R l b U x v Y 2 F 0 a W 9 u P j x T d G F i b G V F b n R y a W V z I C 8 + P C 9 J d G V t P j x J d G V t P j x J d G V t T G 9 j Y X R p b 2 4 + P E l 0 Z W 1 U e X B l P k Z v c m 1 1 b G E 8 L 0 l 0 Z W 1 U e X B l P j x J d G V t U G F 0 a D 5 T Z W N 0 a W 9 u M S 9 D U k V B V E l W R V 9 U W V B 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R B V E E g V k F M V U V T I i A v P j x F b n R y e S B U e X B l P S J S Z W N v d m V y e V R h c m d l d E N v b H V t b i I g V m F s d W U 9 I m w 3 O C I g L z 4 8 R W 5 0 c n k g V H l w Z T 0 i U m V j b 3 Z l c n l U Y X J n Z X R S b 3 c i I F Z h b H V l P S J s M S I g L z 4 8 R W 5 0 c n k g V H l w Z T 0 i R m l s b F R h c m d l d C I g V m F s d W U 9 I n N D U k V B V E l W R V 9 U W V B F I i A v P j x F b n R y e S B U e X B l P S J G a W x s Z W R D b 2 1 w b G V 0 Z V J l c 3 V s d F R v V 2 9 y a 3 N o Z W V 0 I i B W Y W x 1 Z T 0 i b D E i I C 8 + P E V u d H J 5 I F R 5 c G U 9 I l F 1 Z X J 5 S U Q i I F Z h b H V l P S J z N j V k M D J j Y T A t M W I 3 M y 0 0 N T Q z L T h h Y W I t Y T A 5 N m I w M m V h O D Y 2 I i A v P j x F b n R y e S B U e X B l P S J G a W x s T G F z d F V w Z G F 0 Z W Q i I F Z h b H V l P S J k M j A y M y 0 w N i 0 y M F Q x M j o 0 N D o z M y 4 w O T Q 0 O D U 5 W i I g L z 4 8 R W 5 0 c n k g V H l w Z T 0 i R m l s b E V y c m 9 y Q 2 9 1 b n Q i I F Z h b H V l P S J s M C I g L z 4 8 R W 5 0 c n k g V H l w Z T 0 i R m l s b E N v b H V t b l R 5 c G V z I i B W Y W x 1 Z T 0 i c 0 F B Q T 0 i I C 8 + P E V u d H J 5 I F R 5 c G U 9 I k Z p b G x F c n J v c k N v Z G U i I F Z h b H V l P S J z V W 5 r b m 9 3 b i I g L z 4 8 R W 5 0 c n k g V H l w Z T 0 i R m l s b E N v b H V t b k 5 h b W V z I i B W Y W x 1 Z T 0 i c 1 s m c X V v d D t D U k V B V E l W R V 9 U W V B F J n F 1 b 3 Q 7 L C Z x d W 9 0 O 0 F i Y n J l d m F 0 a W 9 u J n F 1 b 3 Q 7 X S I g L z 4 8 R W 5 0 c n k g V H l w Z T 0 i R m l s b F N 0 Y X R 1 c y I g V m F s d W U 9 I n N D b 2 1 w b G V 0 Z S I g L z 4 8 R W 5 0 c n k g V H l w Z T 0 i R m l s b E N v d W 5 0 I i B W Y W x 1 Z T 0 i b D 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1 J F Q V R J V k V f V F l Q R S 9 B d X R v U m V t b 3 Z l Z E N v b H V t b n M x L n t D U k V B V E l W R V 9 U W V B F L D B 9 J n F 1 b 3 Q 7 L C Z x d W 9 0 O 1 N l Y 3 R p b 2 4 x L 0 N S R U F U S V Z F X 1 R Z U E U v Q X V 0 b 1 J l b W 9 2 Z W R D b 2 x 1 b W 5 z M S 5 7 Q W J i c m V 2 Y X R p b 2 4 s M X 0 m c X V v d D t d L C Z x d W 9 0 O 0 N v b H V t b k N v d W 5 0 J n F 1 b 3 Q 7 O j I s J n F 1 b 3 Q 7 S 2 V 5 Q 2 9 s d W 1 u T m F t Z X M m c X V v d D s 6 W 1 0 s J n F 1 b 3 Q 7 Q 2 9 s d W 1 u S W R l b n R p d G l l c y Z x d W 9 0 O z p b J n F 1 b 3 Q 7 U 2 V j d G l v b j E v Q 1 J F Q V R J V k V f V F l Q R S 9 B d X R v U m V t b 3 Z l Z E N v b H V t b n M x L n t D U k V B V E l W R V 9 U W V B F L D B 9 J n F 1 b 3 Q 7 L C Z x d W 9 0 O 1 N l Y 3 R p b 2 4 x L 0 N S R U F U S V Z F X 1 R Z U E U v Q X V 0 b 1 J l b W 9 2 Z W R D b 2 x 1 b W 5 z M S 5 7 Q W J i c m V 2 Y X R p b 2 4 s M X 0 m c X V v d D t d L C Z x d W 9 0 O 1 J l b G F 0 a W 9 u c 2 h p c E l u Z m 8 m c X V v d D s 6 W 1 1 9 I i A v P j w v U 3 R h Y m x l R W 5 0 c m l l c z 4 8 L 0 l 0 Z W 0 + P E l 0 Z W 0 + P E l 0 Z W 1 M b 2 N h d G l v b j 4 8 S X R l b V R 5 c G U + R m 9 y b X V s Y T w v S X R l b V R 5 c G U + P E l 0 Z W 1 Q Y X R o P l N l Y 3 R p b 2 4 x L 0 N S R U F U S V Z F X 1 R Z U E U v U 2 9 1 c m N l P C 9 J d G V t U G F 0 a D 4 8 L 0 l 0 Z W 1 M b 2 N h d G l v b j 4 8 U 3 R h Y m x l R W 5 0 c m l l c y A v P j w v S X R l b T 4 8 S X R l b T 4 8 S X R l b U x v Y 2 F 0 a W 9 u P j x J d G V t V H l w Z T 5 G b 3 J t d W x h P C 9 J d G V t V H l w Z T 4 8 S X R l b V B h d G g + U 2 V j d G l v b j E v Q 1 J F Q V R J V k V f V F l Q R S 8 5 N 2 Q 4 N D g w Y i 0 y Y z l j L T R j M G Y t Y W U 1 Y i 0 x Y T h h M z d m Z j I z Y 2 M 8 L 0 l 0 Z W 1 Q Y X R o P j w v S X R l b U x v Y 2 F 0 a W 9 u P j x T d G F i b G V F b n R y a W V z I C 8 + P C 9 J d G V t P j x J d G V t P j x J d G V t T G 9 j Y X R p b 2 4 + P E l 0 Z W 1 U e X B l P k Z v c m 1 1 b G E 8 L 0 l 0 Z W 1 U e X B l P j x J d G V t U G F 0 a D 5 T Z W N 0 a W 9 u M S 9 D U k V B V E l W R V 9 U W V B F L 1 J l b m F t Z W Q l M j B D b 2 x 1 b W 5 z P C 9 J d G V t U G F 0 a D 4 8 L 0 l 0 Z W 1 M b 2 N h d G l v b j 4 8 U 3 R h Y m x l R W 5 0 c m l l c y A v P j w v S X R l b T 4 8 S X R l b T 4 8 S X R l b U x v Y 2 F 0 a W 9 u P j x J d G V t V H l w Z T 5 G b 3 J t d W x h P C 9 J d G V t V H l w Z T 4 8 S X R l b V B h d G g + U 2 V j d G l v b j E v Q 1 J F Q V R J V k V f V F l Q R S 9 S Z W 1 v d m V k J T I w T 3 R o Z X I l M j B D b 2 x 1 b W 5 z P C 9 J d G V t U G F 0 a D 4 8 L 0 l 0 Z W 1 M b 2 N h d G l v b j 4 8 U 3 R h Y m x l R W 5 0 c m l l c y A v P j w v S X R l b T 4 8 S X R l b T 4 8 S X R l b U x v Y 2 F 0 a W 9 u P j x J d G V t V H l w Z T 5 G b 3 J t d W x h P C 9 J d G V t V H l w Z T 4 8 S X R l b V B h d G g + U 2 V j d G l v b j E v Q 1 J F Q V R J V k V f V F l Q R S 9 S Z W 5 h b W V k J T I w Q 2 9 s d W 1 u c z E 8 L 0 l 0 Z W 1 Q Y X R o P j w v S X R l b U x v Y 2 F 0 a W 9 u P j x T d G F i b G V F b n R y a W V z I C 8 + P C 9 J d G V t P j x J d G V t P j x J d G V t T G 9 j Y X R p b 2 4 + P E l 0 Z W 1 U e X B l P k Z v c m 1 1 b G E 8 L 0 l 0 Z W 1 U e X B l P j x J d G V t U G F 0 a D 5 T Z W N 0 a W 9 u M S 9 Q T E F D R U 1 F T l R f U E x B Q 0 V N R U 5 U J T I w U 1 R S Q V R F R 1 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Y 3 I i A v P j x F b n R y e S B U e X B l P S J S Z W N v d m V y e V R h c m d l d F J v d y I g V m F s d W U 9 I m w x I i A v P j x F b n R y e S B U e X B l P S J G a W x s V G F y Z 2 V 0 I i B W Y W x 1 Z T 0 i c 1 B M Q U N F T U V O V F 9 Q T E F D R U 1 F T l R f U 1 R S Q V R F R 1 k i I C 8 + P E V u d H J 5 I F R 5 c G U 9 I k Z p b G x l Z E N v b X B s Z X R l U m V z d W x 0 V G 9 X b 3 J r c 2 h l Z X Q i I F Z h b H V l P S J s M S I g L z 4 8 R W 5 0 c n k g V H l w Z T 0 i U X V l c n l J R C I g V m F s d W U 9 I n N k Z j R j Y T d l Z i 0 w M T E 2 L T R j O W E t O W V k O C 0 2 N 2 U x Z G R k N z E 3 Z D E i I C 8 + P E V u d H J 5 I F R 5 c G U 9 I k Z p b G x M Y X N 0 V X B k Y X R l Z C I g V m F s d W U 9 I m Q y M D I z L T A 2 L T I w V D E y O j Q 0 O j M y L j k 5 N D Q 0 O T N a I i A v P j x F b n R y e S B U e X B l P S J G a W x s R X J y b 3 J D b 3 V u d C I g V m F s d W U 9 I m w w I i A v P j x F b n R y e S B U e X B l P S J G a W x s Q 2 9 s d W 1 u V H l w Z X M i I F Z h b H V l P S J z Q U F B P S I g L z 4 8 R W 5 0 c n k g V H l w Z T 0 i R m l s b E V y c m 9 y Q 2 9 k Z S I g V m F s d W U 9 I n N V b m t u b 3 d u I i A v P j x F b n R y e S B U e X B l P S J G a W x s Q 2 9 s d W 1 u T m F t Z X M i I F Z h b H V l P S J z W y Z x d W 9 0 O 1 B M Q U N F T U V O V C B T V F J B V E V H W S Z x d W 9 0 O y w m c X V v d D t B Y m J y Z X Z h d G l v b i Z x d W 9 0 O 1 0 i I C 8 + P E V u d H J 5 I F R 5 c G U 9 I k Z p b G x T d G F 0 d X M i I F Z h b H V l P S J z Q 2 9 t c G x l d G U i I C 8 + P E V u d H J 5 I F R 5 c G U 9 I k Z p b G x D b 3 V u d C I g V m F s d W U 9 I m w 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B M Q U N F T U V O V F 9 Q T E F D R U 1 F T l Q g U 1 R S Q V R F R 1 k v Q X V 0 b 1 J l b W 9 2 Z W R D b 2 x 1 b W 5 z M S 5 7 U E x B Q 0 V N R U 5 U I F N U U k F U R U d Z L D B 9 J n F 1 b 3 Q 7 L C Z x d W 9 0 O 1 N l Y 3 R p b 2 4 x L 1 B M Q U N F T U V O V F 9 Q T E F D R U 1 F T l Q g U 1 R S Q V R F R 1 k v Q X V 0 b 1 J l b W 9 2 Z W R D b 2 x 1 b W 5 z M S 5 7 Q W J i c m V 2 Y X R p b 2 4 s M X 0 m c X V v d D t d L C Z x d W 9 0 O 0 N v b H V t b k N v d W 5 0 J n F 1 b 3 Q 7 O j I s J n F 1 b 3 Q 7 S 2 V 5 Q 2 9 s d W 1 u T m F t Z X M m c X V v d D s 6 W 1 0 s J n F 1 b 3 Q 7 Q 2 9 s d W 1 u S W R l b n R p d G l l c y Z x d W 9 0 O z p b J n F 1 b 3 Q 7 U 2 V j d G l v b j E v U E x B Q 0 V N R U 5 U X 1 B M Q U N F T U V O V C B T V F J B V E V H W S 9 B d X R v U m V t b 3 Z l Z E N v b H V t b n M x L n t Q T E F D R U 1 F T l Q g U 1 R S Q V R F R 1 k s M H 0 m c X V v d D s s J n F 1 b 3 Q 7 U 2 V j d G l v b j E v U E x B Q 0 V N R U 5 U X 1 B M Q U N F T U V O V C B T V F J B V E V H W S 9 B d X R v U m V t b 3 Z l Z E N v b H V t b n M x L n t B Y m J y Z X Z h d G l v b i w x f S Z x d W 9 0 O 1 0 s J n F 1 b 3 Q 7 U m V s Y X R p b 2 5 z a G l w S W 5 m b y Z x d W 9 0 O z p b X X 0 i I C 8 + P C 9 T d G F i b G V F b n R y a W V z P j w v S X R l b T 4 8 S X R l b T 4 8 S X R l b U x v Y 2 F 0 a W 9 u P j x J d G V t V H l w Z T 5 G b 3 J t d W x h P C 9 J d G V t V H l w Z T 4 8 S X R l b V B h d G g + U 2 V j d G l v b j E v U E x B Q 0 V N R U 5 U X 1 B M Q U N F T U V O V C U y M F N U U k F U R U d Z L 1 N v d X J j Z T w v S X R l b V B h d G g + P C 9 J d G V t T G 9 j Y X R p b 2 4 + P F N 0 Y W J s Z U V u d H J p Z X M g L z 4 8 L 0 l 0 Z W 0 + P E l 0 Z W 0 + P E l 0 Z W 1 M b 2 N h d G l v b j 4 8 S X R l b V R 5 c G U + R m 9 y b X V s Y T w v S X R l b V R 5 c G U + P E l 0 Z W 1 Q Y X R o P l N l Y 3 R p b 2 4 x L 1 B M Q U N F T U V O V F 9 Q T E F D R U 1 F T l Q l M j B T V F J B V E V H W S 8 w N m E z N G R k O C 0 w M 2 R k L T Q y Z W Q t O D Z k M i 1 j Y T Q 0 M T J l N m Z h Y T c 8 L 0 l 0 Z W 1 Q Y X R o P j w v S X R l b U x v Y 2 F 0 a W 9 u P j x T d G F i b G V F b n R y a W V z I C 8 + P C 9 J d G V t P j x J d G V t P j x J d G V t T G 9 j Y X R p b 2 4 + P E l 0 Z W 1 U e X B l P k Z v c m 1 1 b G E 8 L 0 l 0 Z W 1 U e X B l P j x J d G V t U G F 0 a D 5 T Z W N 0 a W 9 u M S 9 Q T E F D R U 1 F T l R f U E x B Q 0 V N R U 5 U J T I w U 1 R S Q V R F R 1 k v U m V u Y W 1 l Z C U y M E N v b H V t b n M 8 L 0 l 0 Z W 1 Q Y X R o P j w v S X R l b U x v Y 2 F 0 a W 9 u P j x T d G F i b G V F b n R y a W V z I C 8 + P C 9 J d G V t P j x J d G V t P j x J d G V t T G 9 j Y X R p b 2 4 + P E l 0 Z W 1 U e X B l P k Z v c m 1 1 b G E 8 L 0 l 0 Z W 1 U e X B l P j x J d G V t U G F 0 a D 5 T Z W N 0 a W 9 u M S 9 Q T E F D R U 1 F T l R f U E x B Q 0 V N R U 5 U J T I w U 1 R S Q V R F R 1 k v U m V t b 3 Z l Z C U y M E 9 0 a G V y J T I w Q 2 9 s d W 1 u c z w v S X R l b V B h d G g + P C 9 J d G V t T G 9 j Y X R p b 2 4 + P F N 0 Y W J s Z U V u d H J p Z X M g L z 4 8 L 0 l 0 Z W 0 + P E l 0 Z W 0 + P E l 0 Z W 1 M b 2 N h d G l v b j 4 8 S X R l b V R 5 c G U + R m 9 y b X V s Y T w v S X R l b V R 5 c G U + P E l 0 Z W 1 Q Y X R o P l N l Y 3 R p b 2 4 x L 1 B M Q U N F T U V O V F 9 Q T E F D R U 1 F T l Q l M j B T V F J B V E V H W S 9 S Z W 5 h b W V k J T I w Q 2 9 s d W 1 u c z E 8 L 0 l 0 Z W 1 Q Y X R o P j w v S X R l b U x v Y 2 F 0 a W 9 u P j x T d G F i b G V F b n R y a W V z I C 8 + P C 9 J d G V t P j x J d G V t P j x J d G V t T G 9 j Y X R p b 2 4 + P E l 0 Z W 1 U e X B l P k Z v c m 1 1 b G E 8 L 0 l 0 Z W 1 U e X B l P j x J d G V t U G F 0 a D 5 T Z W N 0 a W 9 u M S 9 D U k V B V E l W R V 9 Q U k 9 E V U N U J T I w U 1 V C V F l Q R 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D U k V B V E l W R V 9 Q U k 9 E V U N U X 1 N V Q l R Z U E U i I C 8 + P E V u d H J 5 I F R 5 c G U 9 I k Z p b G x l Z E N v b X B s Z X R l U m V z d W x 0 V G 9 X b 3 J r c 2 h l Z X Q i I F Z h b H V l P S J s M S I g L z 4 8 R W 5 0 c n k g V H l w Z T 0 i U m V j b 3 Z l c n l U Y X J n Z X R T a G V l d C I g V m F s d W U 9 I n N E Q V R B I F Z B T F V F U y I g L z 4 8 R W 5 0 c n k g V H l w Z T 0 i U m V j b 3 Z l c n l U Y X J n Z X R D b 2 x 1 b W 4 i I F Z h b H V l P S J s O D E i I C 8 + P E V u d H J 5 I F R 5 c G U 9 I l J l Y 2 9 2 Z X J 5 V G F y Z 2 V 0 U m 9 3 I i B W Y W x 1 Z T 0 i b D E i I C 8 + P E V u d H J 5 I F R 5 c G U 9 I l F 1 Z X J 5 S U Q i I F Z h b H V l P S J z O D h l Z m E 3 Z j M t N j R k N S 0 0 O T Y 4 L T k 1 N z g t M m M 2 Y T U 5 Z T E 0 M T F l I i A v P j x F b n R y e S B U e X B l P S J G a W x s T G F z d F V w Z G F 0 Z W Q i I F Z h b H V l P S J k M j A y M y 0 w N i 0 y M F Q x M j o 0 N D o z M i 4 5 M D c y M z Q w W i I g L z 4 8 R W 5 0 c n k g V H l w Z T 0 i R m l s b E V y c m 9 y Q 2 9 1 b n Q i I F Z h b H V l P S J s M C I g L z 4 8 R W 5 0 c n k g V H l w Z T 0 i R m l s b E N v b H V t b l R 5 c G V z I i B W Y W x 1 Z T 0 i c 0 F B Q T 0 i I C 8 + P E V u d H J 5 I F R 5 c G U 9 I k Z p b G x F c n J v c k N v Z G U i I F Z h b H V l P S J z V W 5 r b m 9 3 b i I g L z 4 8 R W 5 0 c n k g V H l w Z T 0 i R m l s b E N v b H V t b k 5 h b W V z I i B W Y W x 1 Z T 0 i c 1 s m c X V v d D t Q U k 9 E V U N U J n F 1 b 3 Q 7 L C Z x d W 9 0 O 1 N V Q l R Z U E U m c X V v d D t d I i A v P j x F b n R y e S B U e X B l P S J G a W x s U 3 R h d H V z I i B W Y W x 1 Z T 0 i c 0 N v b X B s Z X R l I i A v P j x F b n R y e S B U e X B l P S J G a W x s Q 2 9 1 b n Q i I F Z h b H V l P S J s M T c 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Q 1 J F Q V R J V k V f U F J P R F V D V C B T V U J U W V B F L 0 F 1 d G 9 S Z W 1 v d m V k Q 2 9 s d W 1 u c z E u e 1 B S T 0 R V Q 1 Q s M H 0 m c X V v d D s s J n F 1 b 3 Q 7 U 2 V j d G l v b j E v Q 1 J F Q V R J V k V f U F J P R F V D V C B T V U J U W V B F L 0 F 1 d G 9 S Z W 1 v d m V k Q 2 9 s d W 1 u c z E u e 1 N V Q l R Z U E U s M X 0 m c X V v d D t d L C Z x d W 9 0 O 0 N v b H V t b k N v d W 5 0 J n F 1 b 3 Q 7 O j I s J n F 1 b 3 Q 7 S 2 V 5 Q 2 9 s d W 1 u T m F t Z X M m c X V v d D s 6 W 1 0 s J n F 1 b 3 Q 7 Q 2 9 s d W 1 u S W R l b n R p d G l l c y Z x d W 9 0 O z p b J n F 1 b 3 Q 7 U 2 V j d G l v b j E v Q 1 J F Q V R J V k V f U F J P R F V D V C B T V U J U W V B F L 0 F 1 d G 9 S Z W 1 v d m V k Q 2 9 s d W 1 u c z E u e 1 B S T 0 R V Q 1 Q s M H 0 m c X V v d D s s J n F 1 b 3 Q 7 U 2 V j d G l v b j E v Q 1 J F Q V R J V k V f U F J P R F V D V C B T V U J U W V B F L 0 F 1 d G 9 S Z W 1 v d m V k Q 2 9 s d W 1 u c z E u e 1 N V Q l R Z U E U s M X 0 m c X V v d D t d L C Z x d W 9 0 O 1 J l b G F 0 a W 9 u c 2 h p c E l u Z m 8 m c X V v d D s 6 W 1 1 9 I i A v P j w v U 3 R h Y m x l R W 5 0 c m l l c z 4 8 L 0 l 0 Z W 0 + P E l 0 Z W 0 + P E l 0 Z W 1 M b 2 N h d G l v b j 4 8 S X R l b V R 5 c G U + R m 9 y b X V s Y T w v S X R l b V R 5 c G U + P E l 0 Z W 1 Q Y X R o P l N l Y 3 R p b 2 4 x L 0 N S R U F U S V Z F X 1 B S T 0 R V Q 1 Q l M j B T V U J U W V B F L 1 N v d X J j Z T w v S X R l b V B h d G g + P C 9 J d G V t T G 9 j Y X R p b 2 4 + P F N 0 Y W J s Z U V u d H J p Z X M g L z 4 8 L 0 l 0 Z W 0 + P E l 0 Z W 0 + P E l 0 Z W 1 M b 2 N h d G l v b j 4 8 S X R l b V R 5 c G U + R m 9 y b X V s Y T w v S X R l b V R 5 c G U + P E l 0 Z W 1 Q Y X R o P l N l Y 3 R p b 2 4 x L 0 N S R U F U S V Z F X 1 B S T 0 R V Q 1 Q l M j B T V U J U W V B F L 2 Y w Y T J k Z T I x L T l h O W Y t N D k 2 M C 1 h O G Q 1 L W F h Y z Q 2 Y j E x Z T E 5 Z T w v S X R l b V B h d G g + P C 9 J d G V t T G 9 j Y X R p b 2 4 + P F N 0 Y W J s Z U V u d H J p Z X M g L z 4 8 L 0 l 0 Z W 0 + P E l 0 Z W 0 + P E l 0 Z W 1 M b 2 N h d G l v b j 4 8 S X R l b V R 5 c G U + R m 9 y b X V s Y T w v S X R l b V R 5 c G U + P E l 0 Z W 1 Q Y X R o P l N l Y 3 R p b 2 4 x L 0 N S R U F U S V Z F X 1 B S T 0 R V Q 1 Q l M j B T V U J U W V B F L 1 J l b m F t Z W Q l M j B D b 2 x 1 b W 5 z P C 9 J d G V t U G F 0 a D 4 8 L 0 l 0 Z W 1 M b 2 N h d G l v b j 4 8 U 3 R h Y m x l R W 5 0 c m l l c y A v P j w v S X R l b T 4 8 S X R l b T 4 8 S X R l b U x v Y 2 F 0 a W 9 u P j x J d G V t V H l w Z T 5 G b 3 J t d W x h P C 9 J d G V t V H l w Z T 4 8 S X R l b V B h d G g + U 2 V j d G l v b j E v Q 1 J F Q V R J V k V f U F J P R F V D V C U y M F N V Q l R Z U E U v U m V t b 3 Z l Z C U y M E 9 0 a G V y J T I w Q 2 9 s d W 1 u c z w v S X R l b V B h d G g + P C 9 J d G V t T G 9 j Y X R p b 2 4 + P F N 0 Y W J s Z U V u d H J p Z X M g L z 4 8 L 0 l 0 Z W 0 + P E l 0 Z W 0 + P E l 0 Z W 1 M b 2 N h d G l v b j 4 8 S X R l b V R 5 c G U + R m 9 y b X V s Y T w v S X R l b V R 5 c G U + P E l 0 Z W 1 Q Y X R o P l N l Y 3 R p b 2 4 x L 0 N S R U F U S V Z F X 1 B S T 0 R V Q 1 Q l M j B T V U J U W V B F L 1 J l b m F t Z W Q l M j B D b 2 x 1 b W 5 z M T w v S X R l b V B h d G g + P C 9 J d G V t T G 9 j Y X R p b 2 4 + P F N 0 Y W J s Z U V u d H J p Z X M g L z 4 8 L 0 l 0 Z W 0 + P E l 0 Z W 0 + P E l 0 Z W 1 M b 2 N h d G l v b j 4 8 S X R l b V R 5 c G U + R m 9 y b X V s Y T w v S X R l b V R 5 c G U + P E l 0 Z W 1 Q Y X R o P l N l Y 3 R p b 2 4 x L 1 B s Y W N l b W V u d F 9 B Z F N l c n Z l c m l u Z 1 9 G b 3 J t Y X 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U G x h Y 2 V t Z W 5 0 X 0 F k U 2 V y d m V y a W 5 n X 0 Z v c m 1 h d C I g L z 4 8 R W 5 0 c n k g V H l w Z T 0 i R m l s b G V k Q 2 9 t c G x l d G V S Z X N 1 b H R U b 1 d v c m t z a G V l d C I g V m F s d W U 9 I m w x I i A v P j x F b n R y e S B U e X B l P S J S Z W N v d m V y e V R h c m d l d F N o Z W V 0 I i B W Y W x 1 Z T 0 i c 0 R B V E E g V k F M V U V T I i A v P j x F b n R y e S B U e X B l P S J S Z W N v d m V y e V R h c m d l d E N v b H V t b i I g V m F s d W U 9 I m w 3 M C I g L z 4 8 R W 5 0 c n k g V H l w Z T 0 i U m V j b 3 Z l c n l U Y X J n Z X R S b 3 c i I F Z h b H V l P S J s M S I g L z 4 8 R W 5 0 c n k g V H l w Z T 0 i U X V l c n l J R C I g V m F s d W U 9 I n N i M W U 0 M z c w Z i 1 l O D J l L T Q 5 N 2 E t Y T J j Z i 1 i Z j Z j N 2 Q z M j Q 4 O T U i I C 8 + P E V u d H J 5 I F R 5 c G U 9 I k Z p b G x M Y X N 0 V X B k Y X R l Z C I g V m F s d W U 9 I m Q y M D I z L T A 2 L T I w V D E y O j Q 0 O j M y L j g z O D M 3 N D N a I i A v P j x F b n R y e S B U e X B l P S J G a W x s R X J y b 3 J D b 3 V u d C I g V m F s d W U 9 I m w w I i A v P j x F b n R y e S B U e X B l P S J G a W x s Q 2 9 s d W 1 u V H l w Z X M i I F Z h b H V l P S J z Q U F B Q S I g L z 4 8 R W 5 0 c n k g V H l w Z T 0 i R m l s b E V y c m 9 y Q 2 9 k Z S I g V m F s d W U 9 I n N V b m t u b 3 d u I i A v P j x F b n R y e S B U e X B l P S J G a W x s Q 2 9 s d W 1 u T m F t Z X M i I F Z h b H V l P S J z W y Z x d W 9 0 O 1 R p d G x l J n F 1 b 3 Q 7 L C Z x d W 9 0 O 0 F i Y i Z x d W 9 0 O y w m c X V v d D t P R G F 0 Y V 9 f Q 2 9 s b 3 J U Y W c m c X V v d D t d I i A v P j x F b n R y e S B U e X B l P S J G a W x s U 3 R h d H V z I i B W Y W x 1 Z T 0 i c 0 N v b X B s Z X R l I i A v P j x F b n R y e S B U e X B l P S J G a W x s Q 2 9 1 b n Q i I F Z h b H V l P S J s M i 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Q b G F j Z W 1 l b n R f Q W R T Z X J 2 Z X J p b m d f R m 9 y b W F 0 L 0 F 1 d G 9 S Z W 1 v d m V k Q 2 9 s d W 1 u c z E u e 1 R p d G x l L D B 9 J n F 1 b 3 Q 7 L C Z x d W 9 0 O 1 N l Y 3 R p b 2 4 x L 1 B s Y W N l b W V u d F 9 B Z F N l c n Z l c m l u Z 1 9 G b 3 J t Y X Q v Q X V 0 b 1 J l b W 9 2 Z W R D b 2 x 1 b W 5 z M S 5 7 Q W J i L D F 9 J n F 1 b 3 Q 7 L C Z x d W 9 0 O 1 N l Y 3 R p b 2 4 x L 1 B s Y W N l b W V u d F 9 B Z F N l c n Z l c m l u Z 1 9 G b 3 J t Y X Q v Q X V 0 b 1 J l b W 9 2 Z W R D b 2 x 1 b W 5 z M S 5 7 T 0 R h d G F f X 0 N v b G 9 y V G F n L D J 9 J n F 1 b 3 Q 7 X S w m c X V v d D t D b 2 x 1 b W 5 D b 3 V u d C Z x d W 9 0 O z o z L C Z x d W 9 0 O 0 t l e U N v b H V t b k 5 h b W V z J n F 1 b 3 Q 7 O l t d L C Z x d W 9 0 O 0 N v b H V t b k l k Z W 5 0 a X R p Z X M m c X V v d D s 6 W y Z x d W 9 0 O 1 N l Y 3 R p b 2 4 x L 1 B s Y W N l b W V u d F 9 B Z F N l c n Z l c m l u Z 1 9 G b 3 J t Y X Q v Q X V 0 b 1 J l b W 9 2 Z W R D b 2 x 1 b W 5 z M S 5 7 V G l 0 b G U s M H 0 m c X V v d D s s J n F 1 b 3 Q 7 U 2 V j d G l v b j E v U G x h Y 2 V t Z W 5 0 X 0 F k U 2 V y d m V y a W 5 n X 0 Z v c m 1 h d C 9 B d X R v U m V t b 3 Z l Z E N v b H V t b n M x L n t B Y m I s M X 0 m c X V v d D s s J n F 1 b 3 Q 7 U 2 V j d G l v b j E v U G x h Y 2 V t Z W 5 0 X 0 F k U 2 V y d m V y a W 5 n X 0 Z v c m 1 h d C 9 B d X R v U m V t b 3 Z l Z E N v b H V t b n M x L n t P R G F 0 Y V 9 f Q 2 9 s b 3 J U Y W c s M n 0 m c X V v d D t d L C Z x d W 9 0 O 1 J l b G F 0 a W 9 u c 2 h p c E l u Z m 8 m c X V v d D s 6 W 1 1 9 I i A v P j w v U 3 R h Y m x l R W 5 0 c m l l c z 4 8 L 0 l 0 Z W 0 + P E l 0 Z W 0 + P E l 0 Z W 1 M b 2 N h d G l v b j 4 8 S X R l b V R 5 c G U + R m 9 y b X V s Y T w v S X R l b V R 5 c G U + P E l 0 Z W 1 Q Y X R o P l N l Y 3 R p b 2 4 x L 1 B s Y W N l b W V u d F 9 B Z F N l c n Z l c m l u Z 1 9 G b 3 J t Y X Q v U 2 9 1 c m N l P C 9 J d G V t U G F 0 a D 4 8 L 0 l 0 Z W 1 M b 2 N h d G l v b j 4 8 U 3 R h Y m x l R W 5 0 c m l l c y A v P j w v S X R l b T 4 8 S X R l b T 4 8 S X R l b U x v Y 2 F 0 a W 9 u P j x J d G V t V H l w Z T 5 G b 3 J t d W x h P C 9 J d G V t V H l w Z T 4 8 S X R l b V B h d G g + U 2 V j d G l v b j E v U G x h Y 2 V t Z W 5 0 X 0 F k U 2 V y d m V y a W 5 n X 0 Z v c m 1 h d C 8 w M m Y 3 M m Y w M S 0 0 N D Y 0 L T R h Y z k t O T V m O C 0 y N D N k N m I 1 N j A 4 N W I 8 L 0 l 0 Z W 1 Q Y X R o P j w v S X R l b U x v Y 2 F 0 a W 9 u P j x T d G F i b G V F b n R y a W V z I C 8 + P C 9 J d G V t P j x J d G V t P j x J d G V t T G 9 j Y X R p b 2 4 + P E l 0 Z W 1 U e X B l P k Z v c m 1 1 b G E 8 L 0 l 0 Z W 1 U e X B l P j x J d G V t U G F 0 a D 5 T Z W N 0 a W 9 u M S 9 Q b G F j Z W 1 l b n R f Q W R T Z X J 2 Z X J p b m d f R m 9 y b W F 0 L 1 J l b m F t Z W Q l M j B D b 2 x 1 b W 5 z P C 9 J d G V t U G F 0 a D 4 8 L 0 l 0 Z W 1 M b 2 N h d G l v b j 4 8 U 3 R h Y m x l R W 5 0 c m l l c y A v P j w v S X R l b T 4 8 S X R l b T 4 8 S X R l b U x v Y 2 F 0 a W 9 u P j x J d G V t V H l w Z T 5 G b 3 J t d W x h P C 9 J d G V t V H l w Z T 4 8 S X R l b V B h d G g + U 2 V j d G l v b j E v U G x h Y 2 V t Z W 5 0 X 0 F k U 2 V y d m V y a W 5 n X 0 Z v c m 1 h d C 9 S Z W 1 v d m V k J T I w Q 2 9 s d W 1 u c z w v S X R l b V B h d G g + P C 9 J d G V t T G 9 j Y X R p b 2 4 + P F N 0 Y W J s Z U V u d H J p Z X M g L z 4 8 L 0 l 0 Z W 0 + P E l 0 Z W 0 + P E l 0 Z W 1 M b 2 N h d G l v b j 4 8 S X R l b V R 5 c G U + R m 9 y b X V s Y T w v S X R l b V R 5 c G U + P E l 0 Z W 1 Q Y X R o P l N l Y 3 R p b 2 4 x L 1 B M Q U N F T U V O V F 9 G T 1 J N Q V Q l M k Z E S U 1 F T l N J T 0 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F U Q S B W Q U x V R V M i I C 8 + P E V u d H J 5 I F R 5 c G U 9 I l J l Y 2 9 2 Z X J 5 V G F y Z 2 V 0 Q 2 9 s d W 1 u I i B W Y W x 1 Z T 0 i b D c z I i A v P j x F b n R y e S B U e X B l P S J S Z W N v d m V y e V R h c m d l d F J v d y I g V m F s d W U 9 I m w x I i A v P j x F b n R y e S B U e X B l P S J G a W x s V G F y Z 2 V 0 I i B W Y W x 1 Z T 0 i c 1 B M Q U N F T U V O V F 9 G T 1 J N Q V R f R E l N R U 5 T S U 9 O I i A v P j x F b n R y e S B U e X B l P S J G a W x s Z W R D b 2 1 w b G V 0 Z V J l c 3 V s d F R v V 2 9 y a 3 N o Z W V 0 I i B W Y W x 1 Z T 0 i b D E i I C 8 + P E V u d H J 5 I F R 5 c G U 9 I l F 1 Z X J 5 S U Q i I F Z h b H V l P S J z M D g z O D h i M T g t N W I 3 Y S 0 0 M z Q 4 L W E z N z g t Z j k y Y T E 1 N W Q 2 Y z A z I i A v P j x F b n R y e S B U e X B l P S J G a W x s T G F z d F V w Z G F 0 Z W Q i I F Z h b H V l P S J k M j A y M y 0 w N i 0 y M F Q x M j o 0 N D o z M i 4 3 N D E 2 N T g 1 W i I g L z 4 8 R W 5 0 c n k g V H l w Z T 0 i R m l s b E V y c m 9 y Q 2 9 1 b n Q i I F Z h b H V l P S J s M C I g L z 4 8 R W 5 0 c n k g V H l w Z T 0 i R m l s b E N v b H V t b l R 5 c G V z I i B W Y W x 1 Z T 0 i c 0 F B Q T 0 i I C 8 + P E V u d H J 5 I F R 5 c G U 9 I k Z p b G x F c n J v c k N v Z G U i I F Z h b H V l P S J z V W 5 r b m 9 3 b i I g L z 4 8 R W 5 0 c n k g V H l w Z T 0 i R m l s b E N v d W 5 0 I i B W Y W x 1 Z T 0 i b D M x N C I g L z 4 8 R W 5 0 c n k g V H l w Z T 0 i R m l s b E N v b H V t b k 5 h b W V z I i B W Y W x 1 Z T 0 i c 1 s m c X V v d D t Q T E F D R U 1 O V F 9 G T 1 J N Q V Q v R E l N R U 5 T S U 9 O J n F 1 b 3 Q 7 L C Z x d W 9 0 O 0 R p b W V u c 2 l v b i Z x d W 9 0 O 1 0 i I C 8 + P E V u d H J 5 I F R 5 c G U 9 I k Z p b G x T d G F 0 d X M i I F Z h b H V l P S J z Q 2 9 t c G x l d G 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U E x B Q 0 V N R U 5 U X 0 Z P U k 1 B V F x c L 0 R J T U V O U 0 l P T i 9 B d X R v U m V t b 3 Z l Z E N v b H V t b n M x L n t Q T E F D R U 1 O V F 9 G T 1 J N Q V Q v R E l N R U 5 T S U 9 O L D B 9 J n F 1 b 3 Q 7 L C Z x d W 9 0 O 1 N l Y 3 R p b 2 4 x L 1 B M Q U N F T U V O V F 9 G T 1 J N Q V R c X C 9 E S U 1 F T l N J T 0 4 v Q X V 0 b 1 J l b W 9 2 Z W R D b 2 x 1 b W 5 z M S 5 7 R G l t Z W 5 z a W 9 u L D F 9 J n F 1 b 3 Q 7 X S w m c X V v d D t D b 2 x 1 b W 5 D b 3 V u d C Z x d W 9 0 O z o y L C Z x d W 9 0 O 0 t l e U N v b H V t b k 5 h b W V z J n F 1 b 3 Q 7 O l t d L C Z x d W 9 0 O 0 N v b H V t b k l k Z W 5 0 a X R p Z X M m c X V v d D s 6 W y Z x d W 9 0 O 1 N l Y 3 R p b 2 4 x L 1 B M Q U N F T U V O V F 9 G T 1 J N Q V R c X C 9 E S U 1 F T l N J T 0 4 v Q X V 0 b 1 J l b W 9 2 Z W R D b 2 x 1 b W 5 z M S 5 7 U E x B Q 0 V N T l R f R k 9 S T U F U L 0 R J T U V O U 0 l P T i w w f S Z x d W 9 0 O y w m c X V v d D t T Z W N 0 a W 9 u M S 9 Q T E F D R U 1 F T l R f R k 9 S T U F U X F w v R E l N R U 5 T S U 9 O L 0 F 1 d G 9 S Z W 1 v d m V k Q 2 9 s d W 1 u c z E u e 0 R p b W V u c 2 l v b i w x f S Z x d W 9 0 O 1 0 s J n F 1 b 3 Q 7 U m V s Y X R p b 2 5 z a G l w S W 5 m b y Z x d W 9 0 O z p b X X 0 i I C 8 + P C 9 T d G F i b G V F b n R y a W V z P j w v S X R l b T 4 8 S X R l b T 4 8 S X R l b U x v Y 2 F 0 a W 9 u P j x J d G V t V H l w Z T 5 G b 3 J t d W x h P C 9 J d G V t V H l w Z T 4 8 S X R l b V B h d G g + U 2 V j d G l v b j E v U E x B Q 0 V N R U 5 U X 0 Z P U k 1 B V C U y R k R J T U V O U 0 l P T i 9 T b 3 V y Y 2 U 8 L 0 l 0 Z W 1 Q Y X R o P j w v S X R l b U x v Y 2 F 0 a W 9 u P j x T d G F i b G V F b n R y a W V z I C 8 + P C 9 J d G V t P j x J d G V t P j x J d G V t T G 9 j Y X R p b 2 4 + P E l 0 Z W 1 U e X B l P k Z v c m 1 1 b G E 8 L 0 l 0 Z W 1 U e X B l P j x J d G V t U G F 0 a D 5 T Z W N 0 a W 9 u M S 9 Q T E F D R U 1 F T l R f R k 9 S T U F U J T J G R E l N R U 5 T S U 9 O L z d i N m U 0 Y T M x L W Q 2 N z c t N G J k M C 1 i M z A 5 L T U z Y 2 I 5 M D c 0 Y T Y 3 Z D w v S X R l b V B h d G g + P C 9 J d G V t T G 9 j Y X R p b 2 4 + P F N 0 Y W J s Z U V u d H J p Z X M g L z 4 8 L 0 l 0 Z W 0 + P E l 0 Z W 0 + P E l 0 Z W 1 M b 2 N h d G l v b j 4 8 S X R l b V R 5 c G U + R m 9 y b X V s Y T w v S X R l b V R 5 c G U + P E l 0 Z W 1 Q Y X R o P l N l Y 3 R p b 2 4 x L 1 B M Q U N F T U V O V F 9 G T 1 J N Q V Q l M k Z E S U 1 F T l N J T 0 4 v U m V u Y W 1 l Z C U y M E N v b H V t b n M 8 L 0 l 0 Z W 1 Q Y X R o P j w v S X R l b U x v Y 2 F 0 a W 9 u P j x T d G F i b G V F b n R y a W V z I C 8 + P C 9 J d G V t P j x J d G V t P j x J d G V t T G 9 j Y X R p b 2 4 + P E l 0 Z W 1 U e X B l P k Z v c m 1 1 b G E 8 L 0 l 0 Z W 1 U e X B l P j x J d G V t U G F 0 a D 5 T Z W N 0 a W 9 u M S 9 Q T E F D R U 1 F T l R f R k 9 S T U F U J T J G R E l N R U 5 T S U 9 O L 1 J l b W 9 2 Z W Q l M j B P d G h l c i U y M E N v b H V t b n M 8 L 0 l 0 Z W 1 Q Y X R o P j w v S X R l b U x v Y 2 F 0 a W 9 u P j x T d G F i b G V F b n R y a W V z I C 8 + P C 9 J d G V t P j x J d G V t P j x J d G V t T G 9 j Y X R p b 2 4 + P E l 0 Z W 1 U e X B l P k Z v c m 1 1 b G E 8 L 0 l 0 Z W 1 U e X B l P j x J d G V t U G F 0 a D 5 T Z W N 0 a W 9 u M S 9 Q T E F D R U 1 F T l R f R k 9 S T U F U J T J G R E l N R U 5 T S U 9 O L 1 J l b m F t Z W Q l M j B D b 2 x 1 b W 5 z M T w v S X R l b V B h d G g + P C 9 J d G V t T G 9 j Y X R p b 2 4 + P F N 0 Y W J s Z U V u d H J p Z X M g L z 4 8 L 0 l 0 Z W 0 + P E l 0 Z W 0 + P E l 0 Z W 1 M b 2 N h d G l v b j 4 8 S X R l b V R 5 c G U + R m 9 y b X V s Y T w v S X R l b V R 5 c G U + P E l 0 Z W 1 Q Y X R o P l N l Y 3 R p b 2 4 x L 0 N S R U F U S V Z F J T I w U 1 V C J T I w Q 0 F U R U d P U l 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1 J F Q V R J V k V f U 1 V C X 0 N B V E V H T 1 J Z I i A v P j x F b n R y e S B U e X B l P S J G a W x s Z W R D b 2 1 w b G V 0 Z V J l c 3 V s d F R v V 2 9 y a 3 N o Z W V 0 I i B W Y W x 1 Z T 0 i b D E i I C 8 + P E V u d H J 5 I F R 5 c G U 9 I l F 1 Z X J 5 S U Q i I F Z h b H V l P S J z M m Z l N G R j Y W I t N j R i M y 0 0 N z Y 0 L T k 5 Z W M t N W Y 3 O W N k Y W I 2 Z T h m I i A v P j x F b n R y e S B U e X B l P S J G a W x s T G F z d F V w Z G F 0 Z W Q i I F Z h b H V l P S J k M j A y M y 0 w N i 0 y M F Q x M j o 0 N D o z M i 4 1 N z Y 3 N T c x W i I g L z 4 8 R W 5 0 c n k g V H l w Z T 0 i R m l s b E V y c m 9 y Q 2 9 1 b n Q i I F Z h b H V l P S J s M C I g L z 4 8 R W 5 0 c n k g V H l w Z T 0 i R m l s b E N v b H V t b l R 5 c G V z I i B W Y W x 1 Z T 0 i c 0 F B Q U F B Q T 0 9 I i A v P j x F b n R y e S B U e X B l P S J G a W x s R X J y b 3 J D b 2 R l I i B W Y W x 1 Z T 0 i c 1 V u a 2 5 v d 2 4 i I C 8 + P E V u d H J 5 I F R 5 c G U 9 I k Z p b G x D b 2 x 1 b W 5 O Y W 1 l c y I g V m F s d W U 9 I n N b J n F 1 b 3 Q 7 Q 1 J F Q V R J V k V f Q 0 F U R U d P U l k m c X V v d D s s J n F 1 b 3 Q 7 Q 1 J F Q V R J V k V f U 1 V C Q 0 F U R U d P U l k m c X V v d D s s J n F 1 b 3 Q 7 Q W J i c m V 2 a W F 0 a W 9 u J n F 1 b 3 Q 7 L C Z x d W 9 0 O 0 9 E Y X R h X 1 9 D b 2 x v c l R h Z y Z x d W 9 0 O 1 0 i I C 8 + P E V u d H J 5 I F R 5 c G U 9 I k Z p b G x T d G F 0 d X M i I F Z h b H V l P S J z Q 2 9 t c G x l d G U i I C 8 + P E V u d H J 5 I F R 5 c G U 9 I k Z p b G x D b 3 V u d C I g V m F s d W U 9 I m w z N y 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D U k V B V E l W R S B T V U I g Q 0 F U R U d P U l k v Q X V 0 b 1 J l b W 9 2 Z W R D b 2 x 1 b W 5 z M S 5 7 Q 1 J F Q V R J V k V f Q 0 F U R U d P U l k s M H 0 m c X V v d D s s J n F 1 b 3 Q 7 U 2 V j d G l v b j E v Q 1 J F Q V R J V k U g U 1 V C I E N B V E V H T 1 J Z L 0 F 1 d G 9 S Z W 1 v d m V k Q 2 9 s d W 1 u c z E u e 0 N S R U F U S V Z F X 1 N V Q k N B V E V H T 1 J Z L D F 9 J n F 1 b 3 Q 7 L C Z x d W 9 0 O 1 N l Y 3 R p b 2 4 x L 0 N S R U F U S V Z F I F N V Q i B D Q V R F R 0 9 S W S 9 B d X R v U m V t b 3 Z l Z E N v b H V t b n M x L n t B Y m J y Z X Z p Y X R p b 2 4 s M n 0 m c X V v d D s s J n F 1 b 3 Q 7 U 2 V j d G l v b j E v Q 1 J F Q V R J V k U g U 1 V C I E N B V E V H T 1 J Z L 0 F 1 d G 9 S Z W 1 v d m V k Q 2 9 s d W 1 u c z E u e 0 9 E Y X R h X 1 9 D b 2 x v c l R h Z y w z f S Z x d W 9 0 O 1 0 s J n F 1 b 3 Q 7 Q 2 9 s d W 1 u Q 2 9 1 b n Q m c X V v d D s 6 N C w m c X V v d D t L Z X l D b 2 x 1 b W 5 O Y W 1 l c y Z x d W 9 0 O z p b X S w m c X V v d D t D b 2 x 1 b W 5 J Z G V u d G l 0 a W V z J n F 1 b 3 Q 7 O l s m c X V v d D t T Z W N 0 a W 9 u M S 9 D U k V B V E l W R S B T V U I g Q 0 F U R U d P U l k v Q X V 0 b 1 J l b W 9 2 Z W R D b 2 x 1 b W 5 z M S 5 7 Q 1 J F Q V R J V k V f Q 0 F U R U d P U l k s M H 0 m c X V v d D s s J n F 1 b 3 Q 7 U 2 V j d G l v b j E v Q 1 J F Q V R J V k U g U 1 V C I E N B V E V H T 1 J Z L 0 F 1 d G 9 S Z W 1 v d m V k Q 2 9 s d W 1 u c z E u e 0 N S R U F U S V Z F X 1 N V Q k N B V E V H T 1 J Z L D F 9 J n F 1 b 3 Q 7 L C Z x d W 9 0 O 1 N l Y 3 R p b 2 4 x L 0 N S R U F U S V Z F I F N V Q i B D Q V R F R 0 9 S W S 9 B d X R v U m V t b 3 Z l Z E N v b H V t b n M x L n t B Y m J y Z X Z p Y X R p b 2 4 s M n 0 m c X V v d D s s J n F 1 b 3 Q 7 U 2 V j d G l v b j E v Q 1 J F Q V R J V k U g U 1 V C I E N B V E V H T 1 J Z L 0 F 1 d G 9 S Z W 1 v d m V k Q 2 9 s d W 1 u c z E u e 0 9 E Y X R h X 1 9 D b 2 x v c l R h Z y w z f S Z x d W 9 0 O 1 0 s J n F 1 b 3 Q 7 U m V s Y X R p b 2 5 z a G l w S W 5 m b y Z x d W 9 0 O z p b X X 0 i I C 8 + P C 9 T d G F i b G V F b n R y a W V z P j w v S X R l b T 4 8 S X R l b T 4 8 S X R l b U x v Y 2 F 0 a W 9 u P j x J d G V t V H l w Z T 5 G b 3 J t d W x h P C 9 J d G V t V H l w Z T 4 8 S X R l b V B h d G g + U 2 V j d G l v b j E v Q 1 J F Q V R J V k U l M j B T V U I l M j B D Q V R F R 0 9 S W S 9 T b 3 V y Y 2 U 8 L 0 l 0 Z W 1 Q Y X R o P j w v S X R l b U x v Y 2 F 0 a W 9 u P j x T d G F i b G V F b n R y a W V z I C 8 + P C 9 J d G V t P j x J d G V t P j x J d G V t T G 9 j Y X R p b 2 4 + P E l 0 Z W 1 U e X B l P k Z v c m 1 1 b G E 8 L 0 l 0 Z W 1 U e X B l P j x J d G V t U G F 0 a D 5 T Z W N 0 a W 9 u M S 9 D U k V B V E l W R S U y M F N V Q i U y M E N B V E V H T 1 J Z L z A 1 N z R i O W M 2 L T d i O T Y t N D Y w M y 1 i N z M y L T A 3 Z T I y N G U 2 O G E 1 M T w v S X R l b V B h d G g + P C 9 J d G V t T G 9 j Y X R p b 2 4 + P F N 0 Y W J s Z U V u d H J p Z X M g L z 4 8 L 0 l 0 Z W 0 + P E l 0 Z W 0 + P E l 0 Z W 1 M b 2 N h d G l v b j 4 8 S X R l b V R 5 c G U + R m 9 y b X V s Y T w v S X R l b V R 5 c G U + P E l 0 Z W 1 Q Y X R o P l N l Y 3 R p b 2 4 x L 0 N S R U F U S V Z F J T I w U 1 V C J T I w Q 0 F U R U d P U l k v U m V u Y W 1 l Z C U y M E N v b H V t b n M 8 L 0 l 0 Z W 1 Q Y X R o P j w v S X R l b U x v Y 2 F 0 a W 9 u P j x T d G F i b G V F b n R y a W V z I C 8 + P C 9 J d G V t P j x J d G V t P j x J d G V t T G 9 j Y X R p b 2 4 + P E l 0 Z W 1 U e X B l P k Z v c m 1 1 b G E 8 L 0 l 0 Z W 1 U e X B l P j x J d G V t U G F 0 a D 5 T Z W N 0 a W 9 u M S 9 D U k V B V E l W R S U y M F N V Q i U y M E N B V E V H T 1 J Z L 1 J l b W 9 2 Z W Q l M j B D b 2 x 1 b W 5 z P C 9 J d G V t U G F 0 a D 4 8 L 0 l 0 Z W 1 M b 2 N h d G l v b j 4 8 U 3 R h Y m x l R W 5 0 c m l l c y A v P j w v S X R l b T 4 8 S X R l b T 4 8 S X R l b U x v Y 2 F 0 a W 9 u P j x J d G V t V H l w Z T 5 G b 3 J t d W x h P C 9 J d G V t V H l w Z T 4 8 S X R l b V B h d G g + U 2 V j d G l v b j E v Q 1 J F Q V R J V k U l M j B T V U I l M j B D Q V R F R 0 9 S W S 9 S Z W 5 h b W V k J T I w Q 2 9 s d W 1 u c z E 8 L 0 l 0 Z W 1 Q Y X R o P j w v S X R l b U x v Y 2 F 0 a W 9 u P j x T d G F i b G V F b n R y a W V z I C 8 + P C 9 J d G V t P j x J d G V t P j x J d G V t T G 9 j Y X R p b 2 4 + P E l 0 Z W 1 U e X B l P k Z v c m 1 1 b G E 8 L 0 l 0 Z W 1 U e X B l P j x J d G V t U G F 0 a D 5 T Z W N 0 a W 9 u M S 9 D U k V B V E l W R V 9 W S V N V Q U w 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Z p b G x U Y X J n Z X Q i I F Z h b H V l P S J z Q 1 J F Q V R J V k V f V k l T V U F M I i A v P j x F b n R y e S B U e X B l P S J G a W x s Z W R D b 2 1 w b G V 0 Z V J l c 3 V s d F R v V 2 9 y a 3 N o Z W V 0 I i B W Y W x 1 Z T 0 i b D E i I C 8 + P E V u d H J 5 I F R 5 c G U 9 I l F 1 Z X J 5 S U Q i I F Z h b H V l P S J z Z m Y 5 Z D F k N W Q t O W Y 5 M S 0 0 Z W J j L T g 1 Y m Y t Z D V k N z g z N m E y M z d l I i A v P j x F b n R y e S B U e X B l P S J G a W x s T G F z d F V w Z G F 0 Z W Q i I F Z h b H V l P S J k M j A y M y 0 w N i 0 y M F Q x M j o 0 N D o z M i 4 1 M j g 1 M z g 4 W i I g L z 4 8 R W 5 0 c n k g V H l w Z T 0 i R m l s b E V y c m 9 y Q 2 9 1 b n Q i I F Z h b H V l P S J s M C I g L z 4 8 R W 5 0 c n k g V H l w Z T 0 i R m l s b E N v b H V t b l R 5 c G V z I i B W Y W x 1 Z T 0 i c 0 F B Q U F B Q T 0 9 I i A v P j x F b n R y e S B U e X B l P S J G a W x s R X J y b 3 J D b 2 R l I i B W Y W x 1 Z T 0 i c 1 V u a 2 5 v d 2 4 i I C 8 + P E V u d H J 5 I F R 5 c G U 9 I k Z p b G x D b 2 x 1 b W 5 O Y W 1 l c y I g V m F s d W U 9 I n N b J n F 1 b 3 Q 7 U 1 V C X 0 N B V E V H T 1 J Z X 0 F C Q i Z x d W 9 0 O y w m c X V v d D t W S V N V Q U w m c X V v d D s s J n F 1 b 3 Q 7 Q U J C U k V W S U F U S U 9 O J n F 1 b 3 Q 7 L C Z x d W 9 0 O 0 9 E Y X R h X 1 9 D b 2 x v c l R h Z y Z x d W 9 0 O 1 0 i I C 8 + P E V u d H J 5 I F R 5 c G U 9 I k Z p b G x T d G F 0 d X M i I F Z h b H V l P S J z Q 2 9 t c G x l d G U i I C 8 + P E V u d H J 5 I F R 5 c G U 9 I k Z p b G x D b 3 V u d C I g V m F s d W U 9 I m w 4 O 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D U k V B V E l W R V 9 W S V N V Q U w v Q X V 0 b 1 J l b W 9 2 Z W R D b 2 x 1 b W 5 z M S 5 7 U 1 V C X 0 N B V E V H T 1 J Z X 0 F C Q i w w f S Z x d W 9 0 O y w m c X V v d D t T Z W N 0 a W 9 u M S 9 D U k V B V E l W R V 9 W S V N V Q U w v Q X V 0 b 1 J l b W 9 2 Z W R D b 2 x 1 b W 5 z M S 5 7 V k l T V U F M L D F 9 J n F 1 b 3 Q 7 L C Z x d W 9 0 O 1 N l Y 3 R p b 2 4 x L 0 N S R U F U S V Z F X 1 Z J U 1 V B T C 9 B d X R v U m V t b 3 Z l Z E N v b H V t b n M x L n t B Q k J S R V Z J Q V R J T 0 4 s M n 0 m c X V v d D s s J n F 1 b 3 Q 7 U 2 V j d G l v b j E v Q 1 J F Q V R J V k V f V k l T V U F M L 0 F 1 d G 9 S Z W 1 v d m V k Q 2 9 s d W 1 u c z E u e 0 9 E Y X R h X 1 9 D b 2 x v c l R h Z y w z f S Z x d W 9 0 O 1 0 s J n F 1 b 3 Q 7 Q 2 9 s d W 1 u Q 2 9 1 b n Q m c X V v d D s 6 N C w m c X V v d D t L Z X l D b 2 x 1 b W 5 O Y W 1 l c y Z x d W 9 0 O z p b X S w m c X V v d D t D b 2 x 1 b W 5 J Z G V u d G l 0 a W V z J n F 1 b 3 Q 7 O l s m c X V v d D t T Z W N 0 a W 9 u M S 9 D U k V B V E l W R V 9 W S V N V Q U w v Q X V 0 b 1 J l b W 9 2 Z W R D b 2 x 1 b W 5 z M S 5 7 U 1 V C X 0 N B V E V H T 1 J Z X 0 F C Q i w w f S Z x d W 9 0 O y w m c X V v d D t T Z W N 0 a W 9 u M S 9 D U k V B V E l W R V 9 W S V N V Q U w v Q X V 0 b 1 J l b W 9 2 Z W R D b 2 x 1 b W 5 z M S 5 7 V k l T V U F M L D F 9 J n F 1 b 3 Q 7 L C Z x d W 9 0 O 1 N l Y 3 R p b 2 4 x L 0 N S R U F U S V Z F X 1 Z J U 1 V B T C 9 B d X R v U m V t b 3 Z l Z E N v b H V t b n M x L n t B Q k J S R V Z J Q V R J T 0 4 s M n 0 m c X V v d D s s J n F 1 b 3 Q 7 U 2 V j d G l v b j E v Q 1 J F Q V R J V k V f V k l T V U F M L 0 F 1 d G 9 S Z W 1 v d m V k Q 2 9 s d W 1 u c z E u e 0 9 E Y X R h X 1 9 D b 2 x v c l R h Z y w z f S Z x d W 9 0 O 1 0 s J n F 1 b 3 Q 7 U m V s Y X R p b 2 5 z a G l w S W 5 m b y Z x d W 9 0 O z p b X X 0 i I C 8 + P C 9 T d G F i b G V F b n R y a W V z P j w v S X R l b T 4 8 S X R l b T 4 8 S X R l b U x v Y 2 F 0 a W 9 u P j x J d G V t V H l w Z T 5 G b 3 J t d W x h P C 9 J d G V t V H l w Z T 4 8 S X R l b V B h d G g + U 2 V j d G l v b j E v Q 1 J F Q V R J V k V f V k l T V U F M L 1 N v d X J j Z T w v S X R l b V B h d G g + P C 9 J d G V t T G 9 j Y X R p b 2 4 + P F N 0 Y W J s Z U V u d H J p Z X M g L z 4 8 L 0 l 0 Z W 0 + P E l 0 Z W 0 + P E l 0 Z W 1 M b 2 N h d G l v b j 4 8 S X R l b V R 5 c G U + R m 9 y b X V s Y T w v S X R l b V R 5 c G U + P E l 0 Z W 1 Q Y X R o P l N l Y 3 R p b 2 4 x L 0 N S R U F U S V Z F X 1 Z J U 1 V B T C 9 h Y T N i M z g x M i 1 j Y z d k L T Q 1 N 2 M t O T g y Y y 0 y Y W Z i Y W M 2 N T Q 2 O D M 8 L 0 l 0 Z W 1 Q Y X R o P j w v S X R l b U x v Y 2 F 0 a W 9 u P j x T d G F i b G V F b n R y a W V z I C 8 + P C 9 J d G V t P j x J d G V t P j x J d G V t T G 9 j Y X R p b 2 4 + P E l 0 Z W 1 U e X B l P k Z v c m 1 1 b G E 8 L 0 l 0 Z W 1 U e X B l P j x J d G V t U G F 0 a D 5 T Z W N 0 a W 9 u M S 9 D U k V B V E l W R V 9 W S V N V Q U w v U m V u Y W 1 l Z C U y M E N v b H V t b n M 8 L 0 l 0 Z W 1 Q Y X R o P j w v S X R l b U x v Y 2 F 0 a W 9 u P j x T d G F i b G V F b n R y a W V z I C 8 + P C 9 J d G V t P j x J d G V t P j x J d G V t T G 9 j Y X R p b 2 4 + P E l 0 Z W 1 U e X B l P k Z v c m 1 1 b G E 8 L 0 l 0 Z W 1 U e X B l P j x J d G V t U G F 0 a D 5 T Z W N 0 a W 9 u M S 9 D U k V B V E l W R V 9 W S V N V Q U w v U m V t b 3 Z l Z C U y M E N v b H V t b n M 8 L 0 l 0 Z W 1 Q Y X R o P j w v S X R l b U x v Y 2 F 0 a W 9 u P j x T d G F i b G V F b n R y a W V z I C 8 + P C 9 J d G V t P j x J d G V t P j x J d G V t T G 9 j Y X R p b 2 4 + P E l 0 Z W 1 U e X B l P k Z v c m 1 1 b G E 8 L 0 l 0 Z W 1 U e X B l P j x J d G V t U G F 0 a D 5 T Z W N 0 a W 9 u M S 9 D U k V B V E l W R V 9 W S V N V Q U w v U m V u Y W 1 l Z C U y M E N v b H V t b n M x P C 9 J d G V t U G F 0 a D 4 8 L 0 l 0 Z W 1 M b 2 N h d G l v b j 4 8 U 3 R h Y m x l R W 5 0 c m l l c y A v P j w v S X R l b T 4 8 S X R l b T 4 8 S X R l b U x v Y 2 F 0 a W 9 u P j x J d G V t V H l w Z T 5 G b 3 J t d W x h P C 9 J d G V t V H l w Z T 4 8 S X R l b V B h d G g + U 2 V j d G l v b j E v Q 1 J F Q V R J V k V f V k l T V U F M L 1 J l b W 9 2 Z W Q l M j B D b 2 x 1 b W 5 z M T w v S X R l b V B h d G g + P C 9 J d G V t T G 9 j Y X R p b 2 4 + P F N 0 Y W J s Z U V u d H J p Z X M g L z 4 8 L 0 l 0 Z W 0 + P E l 0 Z W 0 + P E l 0 Z W 1 M b 2 N h d G l v b j 4 8 S X R l b V R 5 c G U + R m 9 y b X V s Y T w v S X R l b V R 5 c G U + P E l 0 Z W 1 Q Y X R o P l N l Y 3 R p b 2 4 x L 0 N h b X B h a W d u J T I w Q n J h b m Q l M j A l M j Y l M j B Q c m 9 k d W N 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N h b X B h a W d u X 0 J y Y W 5 k X 1 9 f U H J v Z H V j d C I g L z 4 8 R W 5 0 c n k g V H l w Z T 0 i R m l s b G V k Q 2 9 t c G x l d G V S Z X N 1 b H R U b 1 d v c m t z a G V l d C I g V m F s d W U 9 I m w x I i A v P j x F b n R y e S B U e X B l P S J G a W x s R X J y b 3 J D b 3 V u d C I g V m F s d W U 9 I m w w I i A v P j x F b n R y e S B U e X B l P S J G a W x s T G F z d F V w Z G F 0 Z W Q i I F Z h b H V l P S J k M j A y M y 0 w N i 0 y M F Q x M j o 0 N D o z M i 4 0 N j M 3 M T A w W i I g L z 4 8 R W 5 0 c n k g V H l w Z T 0 i R m l s b E N v b H V t b l R 5 c G V z I i B W Y W x 1 Z T 0 i c 0 F B Q U E i I C 8 + P E V u d H J 5 I F R 5 c G U 9 I l F 1 Z X J 5 S U Q i I F Z h b H V l P S J z Z j R h Z T V l N 2 M t Z m Y 0 O C 0 0 Y j k 4 L T h m Z W Q t M D Z k Z m R m Y z Y z N j g 4 I i A v P j x F b n R y e S B U e X B l P S J G a W x s R X J y b 3 J D b 2 R l I i B W Y W x 1 Z T 0 i c 1 V u a 2 5 v d 2 4 i I C 8 + P E V u d H J 5 I F R 5 c G U 9 I k Z p b G x D b 3 V u d C I g V m F s d W U 9 I m w y M i I g L z 4 8 R W 5 0 c n k g V H l w Z T 0 i R m l s b E N v b H V t b k 5 h b W V z I i B W Y W x 1 Z T 0 i c 1 s m c X V v d D t C c m F u Z C Z x d W 9 0 O y w m c X V v d D t Q c m 9 k d W N 0 J n F 1 b 3 Q 7 L C Z x d W 9 0 O 0 9 E Y X R h X 1 9 D b 2 x v c l R h Z y Z x d W 9 0 O 1 0 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Q 2 F t c G F p Z 2 4 g Q n J h b m Q g X H U w M D I 2 I F B y b 2 R 1 Y 3 Q v Q X V 0 b 1 J l b W 9 2 Z W R D b 2 x 1 b W 5 z M S 5 7 Q n J h b m Q s M H 0 m c X V v d D s s J n F 1 b 3 Q 7 U 2 V j d G l v b j E v Q 2 F t c G F p Z 2 4 g Q n J h b m Q g X H U w M D I 2 I F B y b 2 R 1 Y 3 Q v Q X V 0 b 1 J l b W 9 2 Z W R D b 2 x 1 b W 5 z M S 5 7 U H J v Z H V j d C w x f S Z x d W 9 0 O y w m c X V v d D t T Z W N 0 a W 9 u M S 9 D Y W 1 w Y W l n b i B C c m F u Z C B c d T A w M j Y g U H J v Z H V j d C 9 B d X R v U m V t b 3 Z l Z E N v b H V t b n M x L n t P R G F 0 Y V 9 f Q 2 9 s b 3 J U Y W c s M n 0 m c X V v d D t d L C Z x d W 9 0 O 0 N v b H V t b k N v d W 5 0 J n F 1 b 3 Q 7 O j M s J n F 1 b 3 Q 7 S 2 V 5 Q 2 9 s d W 1 u T m F t Z X M m c X V v d D s 6 W 1 0 s J n F 1 b 3 Q 7 Q 2 9 s d W 1 u S W R l b n R p d G l l c y Z x d W 9 0 O z p b J n F 1 b 3 Q 7 U 2 V j d G l v b j E v Q 2 F t c G F p Z 2 4 g Q n J h b m Q g X H U w M D I 2 I F B y b 2 R 1 Y 3 Q v Q X V 0 b 1 J l b W 9 2 Z W R D b 2 x 1 b W 5 z M S 5 7 Q n J h b m Q s M H 0 m c X V v d D s s J n F 1 b 3 Q 7 U 2 V j d G l v b j E v Q 2 F t c G F p Z 2 4 g Q n J h b m Q g X H U w M D I 2 I F B y b 2 R 1 Y 3 Q v Q X V 0 b 1 J l b W 9 2 Z W R D b 2 x 1 b W 5 z M S 5 7 U H J v Z H V j d C w x f S Z x d W 9 0 O y w m c X V v d D t T Z W N 0 a W 9 u M S 9 D Y W 1 w Y W l n b i B C c m F u Z C B c d T A w M j Y g U H J v Z H V j d C 9 B d X R v U m V t b 3 Z l Z E N v b H V t b n M x L n t P R G F 0 Y V 9 f Q 2 9 s b 3 J U Y W c s M n 0 m c X V v d D t d L C Z x d W 9 0 O 1 J l b G F 0 a W 9 u c 2 h p c E l u Z m 8 m c X V v d D s 6 W 1 1 9 I i A v P j w v U 3 R h Y m x l R W 5 0 c m l l c z 4 8 L 0 l 0 Z W 0 + P E l 0 Z W 0 + P E l 0 Z W 1 M b 2 N h d G l v b j 4 8 S X R l b V R 5 c G U + R m 9 y b X V s Y T w v S X R l b V R 5 c G U + P E l 0 Z W 1 Q Y X R o P l N l Y 3 R p b 2 4 x L 0 N h b X B h a W d u J T I w Q n J h b m Q l M j A l M j Y l M j B Q c m 9 k d W N 0 L 1 N v d X J j Z T w v S X R l b V B h d G g + P C 9 J d G V t T G 9 j Y X R p b 2 4 + P F N 0 Y W J s Z U V u d H J p Z X M g L z 4 8 L 0 l 0 Z W 0 + P E l 0 Z W 0 + P E l 0 Z W 1 M b 2 N h d G l v b j 4 8 S X R l b V R 5 c G U + R m 9 y b X V s Y T w v S X R l b V R 5 c G U + P E l 0 Z W 1 Q Y X R o P l N l Y 3 R p b 2 4 x L 0 N h b X B h a W d u J T I w Q n J h b m Q l M j A l M j Y l M j B Q c m 9 k d W N 0 L 2 E z Y 2 N h Z m Z j L W Y w Y W M t N D d l Z i 0 5 M j I z L T V h O D d i Z G Y 5 M G Q 0 O T w v S X R l b V B h d G g + P C 9 J d G V t T G 9 j Y X R p b 2 4 + P F N 0 Y W J s Z U V u d H J p Z X M g L z 4 8 L 0 l 0 Z W 0 + P E l 0 Z W 0 + P E l 0 Z W 1 M b 2 N h d G l v b j 4 8 S X R l b V R 5 c G U + R m 9 y b X V s Y T w v S X R l b V R 5 c G U + P E l 0 Z W 1 Q Y X R o P l N l Y 3 R p b 2 4 x L 0 N h b X B h a W d u J T I w Q n J h b m Q l M j A l M j Y l M j B Q c m 9 k d W N 0 L 1 J l b m F t Z W Q l M j B D b 2 x 1 b W 5 z P C 9 J d G V t U G F 0 a D 4 8 L 0 l 0 Z W 1 M b 2 N h d G l v b j 4 8 U 3 R h Y m x l R W 5 0 c m l l c y A v P j w v S X R l b T 4 8 S X R l b T 4 8 S X R l b U x v Y 2 F 0 a W 9 u P j x J d G V t V H l w Z T 5 G b 3 J t d W x h P C 9 J d G V t V H l w Z T 4 8 S X R l b V B h d G g + U 2 V j d G l v b j E v Q 2 F t c G F p Z 2 4 l M j B C c m F u Z C U y M C U y N i U y M F B y b 2 R 1 Y 3 Q v U m V t b 3 Z l Z C U y M E N v b H V t b n M 8 L 0 l 0 Z W 1 Q Y X R o P j w v S X R l b U x v Y 2 F 0 a W 9 u P j x T d G F i b G V F b n R y a W V z I C 8 + P C 9 J d G V t P j x J d G V t P j x J d G V t T G 9 j Y X R p b 2 4 + P E l 0 Z W 1 U e X B l P k Z v c m 1 1 b G E 8 L 0 l 0 Z W 1 U e X B l P j x J d G V t U G F 0 a D 5 T Z W N 0 a W 9 u M S 9 D Y W 1 w Y W l n b i U y M E J y Y W 5 k J T I w J T I 2 J T I w U H J v Z H V j d C 9 S Z W 5 h b W V k J T I w Q 2 9 s d W 1 u c z E 8 L 0 l 0 Z W 1 Q Y X R o P j w v S X R l b U x v Y 2 F 0 a W 9 u P j x T d G F i b G V F b n R y a W V z I C 8 + P C 9 J d G V t P j x J d G V t P j x J d G V t T G 9 j Y X R p b 2 4 + P E l 0 Z W 1 U e X B l P k Z v c m 1 1 b G E 8 L 0 l 0 Z W 1 U e X B l P j x J d G V t U G F 0 a D 5 T Z W N 0 a W 9 u M S 9 Q a W x s Y X 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U G l s b G F y I i A v P j x F b n R y e S B U e X B l P S J G a W x s Z W R D b 2 1 w b G V 0 Z V J l c 3 V s d F R v V 2 9 y a 3 N o Z W V 0 I i B W Y W x 1 Z T 0 i b D E i I C 8 + P E V u d H J 5 I F R 5 c G U 9 I k Z p b G x D b 2 x 1 b W 5 O Y W 1 l c y I g V m F s d W U 9 I n N b J n F 1 b 3 Q 7 U G l s b G F y J n F 1 b 3 Q 7 L C Z x d W 9 0 O 0 F C Q i Z x d W 9 0 O y w m c X V v d D t P R G F 0 Y V 9 f Q 2 9 s b 3 J U Y W c m c X V v d D t d I i A v P j x F b n R y e S B U e X B l P S J G a W x s Q 2 9 s d W 1 u V H l w Z X M i I F Z h b H V l P S J z Q U F B Q S I g L z 4 8 R W 5 0 c n k g V H l w Z T 0 i R m l s b E x h c 3 R V c G R h d G V k I i B W Y W x 1 Z T 0 i Z D I w M j M t M D Y t M j B U M T I 6 N D Q 6 M z I u M z c x N j k 1 M l o i I C 8 + P E V u d H J 5 I F R 5 c G U 9 I k Z p b G x F c n J v c k N v d W 5 0 I i B W Y W x 1 Z T 0 i b D A i I C 8 + P E V u d H J 5 I F R 5 c G U 9 I k Z p b G x F c n J v c k N v Z G U i I F Z h b H V l P S J z V W 5 r b m 9 3 b i I g L z 4 8 R W 5 0 c n k g V H l w Z T 0 i U X V l c n l J R C I g V m F s d W U 9 I n M 5 N T J j Y 2 M 4 M C 0 4 N j N i L T Q 5 O W U t O G M 4 N C 1 l Z j c 2 M 2 Q 5 Z j I w Y z E i I C 8 + P E V u d H J 5 I F R 5 c G U 9 I k Z p b G x T d G F 0 d X M i I F Z h b H V l P S J z Q 2 9 t c G x l d G U i I C 8 + P E V u d H J 5 I F R 5 c G U 9 I k Z p b G x D b 3 V u d C I g V m F s d W U 9 I m w 0 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1 B p b G x h c i 9 B d X R v U m V t b 3 Z l Z E N v b H V t b n M x L n t Q a W x s Y X I s M H 0 m c X V v d D s s J n F 1 b 3 Q 7 U 2 V j d G l v b j E v U G l s b G F y L 0 F 1 d G 9 S Z W 1 v d m V k Q 2 9 s d W 1 u c z E u e 0 F C Q i w x f S Z x d W 9 0 O y w m c X V v d D t T Z W N 0 a W 9 u M S 9 Q a W x s Y X I v Q X V 0 b 1 J l b W 9 2 Z W R D b 2 x 1 b W 5 z M S 5 7 T 0 R h d G F f X 0 N v b G 9 y V G F n L D J 9 J n F 1 b 3 Q 7 X S w m c X V v d D t D b 2 x 1 b W 5 D b 3 V u d C Z x d W 9 0 O z o z L C Z x d W 9 0 O 0 t l e U N v b H V t b k 5 h b W V z J n F 1 b 3 Q 7 O l t d L C Z x d W 9 0 O 0 N v b H V t b k l k Z W 5 0 a X R p Z X M m c X V v d D s 6 W y Z x d W 9 0 O 1 N l Y 3 R p b 2 4 x L 1 B p b G x h c i 9 B d X R v U m V t b 3 Z l Z E N v b H V t b n M x L n t Q a W x s Y X I s M H 0 m c X V v d D s s J n F 1 b 3 Q 7 U 2 V j d G l v b j E v U G l s b G F y L 0 F 1 d G 9 S Z W 1 v d m V k Q 2 9 s d W 1 u c z E u e 0 F C Q i w x f S Z x d W 9 0 O y w m c X V v d D t T Z W N 0 a W 9 u M S 9 Q a W x s Y X I v Q X V 0 b 1 J l b W 9 2 Z W R D b 2 x 1 b W 5 z M S 5 7 T 0 R h d G F f X 0 N v b G 9 y V G F n L D J 9 J n F 1 b 3 Q 7 X S w m c X V v d D t S Z W x h d G l v b n N o a X B J b m Z v J n F 1 b 3 Q 7 O l t d f S I g L z 4 8 L 1 N 0 Y W J s Z U V u d H J p Z X M + P C 9 J d G V t P j x J d G V t P j x J d G V t T G 9 j Y X R p b 2 4 + P E l 0 Z W 1 U e X B l P k Z v c m 1 1 b G E 8 L 0 l 0 Z W 1 U e X B l P j x J d G V t U G F 0 a D 5 T Z W N 0 a W 9 u M S 9 Q a W x s Y X I v U 2 9 1 c m N l P C 9 J d G V t U G F 0 a D 4 8 L 0 l 0 Z W 1 M b 2 N h d G l v b j 4 8 U 3 R h Y m x l R W 5 0 c m l l c y A v P j w v S X R l b T 4 8 S X R l b T 4 8 S X R l b U x v Y 2 F 0 a W 9 u P j x J d G V t V H l w Z T 5 G b 3 J t d W x h P C 9 J d G V t V H l w Z T 4 8 S X R l b V B h d G g + U 2 V j d G l v b j E v U G l s b G F y L z E 1 N j B k Y m M 4 L T Q 5 N T A t N D M z M S 1 h N D M 3 L W M 2 M T l h Z W Y z N m I 4 M T w v S X R l b V B h d G g + P C 9 J d G V t T G 9 j Y X R p b 2 4 + P F N 0 Y W J s Z U V u d H J p Z X M g L z 4 8 L 0 l 0 Z W 0 + P E l 0 Z W 0 + P E l 0 Z W 1 M b 2 N h d G l v b j 4 8 S X R l b V R 5 c G U + R m 9 y b X V s Y T w v S X R l b V R 5 c G U + P E l 0 Z W 1 Q Y X R o P l N l Y 3 R p b 2 4 x L 1 B p b G x h c i 9 S Z W 5 h b W V k J T I w Q 2 9 s d W 1 u c z w v S X R l b V B h d G g + P C 9 J d G V t T G 9 j Y X R p b 2 4 + P F N 0 Y W J s Z U V u d H J p Z X M g L z 4 8 L 0 l 0 Z W 0 + P E l 0 Z W 0 + P E l 0 Z W 1 M b 2 N h d G l v b j 4 8 S X R l b V R 5 c G U + R m 9 y b X V s Y T w v S X R l b V R 5 c G U + P E l 0 Z W 1 Q Y X R o P l N l Y 3 R p b 2 4 x L 1 B p b G x h c i 9 S Z W 1 v d m V k J T I w Q 2 9 s d W 1 u c z w v S X R l b V B h d G g + P C 9 J d G V t T G 9 j Y X R p b 2 4 + P F N 0 Y W J s Z U V u d H J p Z X M g L z 4 8 L 0 l 0 Z W 0 + P E l 0 Z W 0 + P E l 0 Z W 1 M b 2 N h d G l v b j 4 8 S X R l b V R 5 c G U + R m 9 y b X V s Y T w v S X R l b V R 5 c G U + P E l 0 Z W 1 Q Y X R o P l N l Y 3 R p b 2 4 x L 1 B p b G x h c i 9 S Z W 5 h b W V k J T I w Q 2 9 s d W 1 u c z E 8 L 0 l 0 Z W 1 Q Y X R o P j w v S X R l b U x v Y 2 F 0 a W 9 u P j x T d G F i b G V F b n R y a W V z I C 8 + P C 9 J d G V t P j x J d G V t P j x J d G V t T G 9 j Y X R p b 2 4 + P E l 0 Z W 1 U e X B l P k Z v c m 1 1 b G E 8 L 0 l 0 Z W 1 U e X B l P j x J d G V t U G F 0 a D 5 T Z W N 0 a W 9 u M S 9 D c m V h d G l 2 Z S U y M E J y Y W 5 k J T I w Q X N z Z X 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3 J l Y X R p d m V f Q n J h b m R f Q X N z Z X Q i I C 8 + P E V u d H J 5 I F R 5 c G U 9 I k Z p b G x l Z E N v b X B s Z X R l U m V z d W x 0 V G 9 X b 3 J r c 2 h l Z X Q i I F Z h b H V l P S J s M S I g L z 4 8 R W 5 0 c n k g V H l w Z T 0 i R m l s b E N v b H V t b l R 5 c G V z I i B W Y W x 1 Z T 0 i c 0 F B Q T 0 i I C 8 + P E V u d H J 5 I F R 5 c G U 9 I k Z p b G x M Y X N 0 V X B k Y X R l Z C I g V m F s d W U 9 I m Q y M D I z L T A 2 L T I w V D E y O j Q 0 O j M y L j M y M T I 4 M z R a I i A v P j x F b n R y e S B U e X B l P S J G a W x s R X J y b 3 J D b 3 V u d C I g V m F s d W U 9 I m w w I i A v P j x F b n R y e S B U e X B l P S J G a W x s R X J y b 3 J D b 2 R l I i B W Y W x 1 Z T 0 i c 1 V u a 2 5 v d 2 4 i I C 8 + P E V u d H J 5 I F R 5 c G U 9 I k Z p b G x D b 3 V u d C I g V m F s d W U 9 I m w y M i I g L z 4 8 R W 5 0 c n k g V H l w Z T 0 i U X V l c n l J R C I g V m F s d W U 9 I n M 2 O W F h M m R i M S 0 z O T F h L T Q 5 Y z U t O G N m N S 0 5 Y m Y z O T U 5 Z D N k O D E i I C 8 + P E V u d H J 5 I F R 5 c G U 9 I k Z p b G x D b 2 x 1 b W 5 O Y W 1 l c y I g V m F s d W U 9 I n N b J n F 1 b 3 Q 7 Q 3 J l Y X R p d m U g Q X N z Z X Q m c X V v d D s s J n F 1 b 3 Q 7 T 0 R h d G F f X 0 N v b G 9 y V G F n J n F 1 b 3 Q 7 X S 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D c m V h d G l 2 Z S B C c m F u Z C B B c 3 N l d C 9 B d X R v U m V t b 3 Z l Z E N v b H V t b n M x L n t D c m V h d G l 2 Z S B B c 3 N l d C w w f S Z x d W 9 0 O y w m c X V v d D t T Z W N 0 a W 9 u M S 9 D c m V h d G l 2 Z S B C c m F u Z C B B c 3 N l d C 9 B d X R v U m V t b 3 Z l Z E N v b H V t b n M x L n t P R G F 0 Y V 9 f Q 2 9 s b 3 J U Y W c s M X 0 m c X V v d D t d L C Z x d W 9 0 O 0 N v b H V t b k N v d W 5 0 J n F 1 b 3 Q 7 O j I s J n F 1 b 3 Q 7 S 2 V 5 Q 2 9 s d W 1 u T m F t Z X M m c X V v d D s 6 W 1 0 s J n F 1 b 3 Q 7 Q 2 9 s d W 1 u S W R l b n R p d G l l c y Z x d W 9 0 O z p b J n F 1 b 3 Q 7 U 2 V j d G l v b j E v Q 3 J l Y X R p d m U g Q n J h b m Q g Q X N z Z X Q v Q X V 0 b 1 J l b W 9 2 Z W R D b 2 x 1 b W 5 z M S 5 7 Q 3 J l Y X R p d m U g Q X N z Z X Q s M H 0 m c X V v d D s s J n F 1 b 3 Q 7 U 2 V j d G l v b j E v Q 3 J l Y X R p d m U g Q n J h b m Q g Q X N z Z X Q v Q X V 0 b 1 J l b W 9 2 Z W R D b 2 x 1 b W 5 z M S 5 7 T 0 R h d G F f X 0 N v b G 9 y V G F n L D F 9 J n F 1 b 3 Q 7 X S w m c X V v d D t S Z W x h d G l v b n N o a X B J b m Z v J n F 1 b 3 Q 7 O l t d f S I g L z 4 8 L 1 N 0 Y W J s Z U V u d H J p Z X M + P C 9 J d G V t P j x J d G V t P j x J d G V t T G 9 j Y X R p b 2 4 + P E l 0 Z W 1 U e X B l P k Z v c m 1 1 b G E 8 L 0 l 0 Z W 1 U e X B l P j x J d G V t U G F 0 a D 5 T Z W N 0 a W 9 u M S 9 D c m V h d G l 2 Z S U y M E J y Y W 5 k J T I w Q X N z Z X Q v U 2 9 1 c m N l P C 9 J d G V t U G F 0 a D 4 8 L 0 l 0 Z W 1 M b 2 N h d G l v b j 4 8 U 3 R h Y m x l R W 5 0 c m l l c y A v P j w v S X R l b T 4 8 S X R l b T 4 8 S X R l b U x v Y 2 F 0 a W 9 u P j x J d G V t V H l w Z T 5 G b 3 J t d W x h P C 9 J d G V t V H l w Z T 4 8 S X R l b V B h d G g + U 2 V j d G l v b j E v Q 3 J l Y X R p d m U l M j B C c m F u Z C U y M E F z c 2 V 0 L 2 Z l Z j Q 2 M T U 4 L T h h Z T I t N G I 1 N C 1 h Z j M 4 L T A 5 N j R h M z U 5 Y z g 3 Y j w v S X R l b V B h d G g + P C 9 J d G V t T G 9 j Y X R p b 2 4 + P F N 0 Y W J s Z U V u d H J p Z X M g L z 4 8 L 0 l 0 Z W 0 + P E l 0 Z W 0 + P E l 0 Z W 1 M b 2 N h d G l v b j 4 8 S X R l b V R 5 c G U + R m 9 y b X V s Y T w v S X R l b V R 5 c G U + P E l 0 Z W 1 Q Y X R o P l N l Y 3 R p b 2 4 x L 0 N y Z W F 0 a X Z l J T I w Q n J h b m Q l M j B B c 3 N l d C 9 S Z W 5 h b W V k J T I w Q 2 9 s d W 1 u c z w v S X R l b V B h d G g + P C 9 J d G V t T G 9 j Y X R p b 2 4 + P F N 0 Y W J s Z U V u d H J p Z X M g L z 4 8 L 0 l 0 Z W 0 + P E l 0 Z W 0 + P E l 0 Z W 1 M b 2 N h d G l v b j 4 8 S X R l b V R 5 c G U + R m 9 y b X V s Y T w v S X R l b V R 5 c G U + P E l 0 Z W 1 Q Y X R o P l N l Y 3 R p b 2 4 x L 0 N y Z W F 0 a X Z l J T I w Q n J h b m Q l M j B B c 3 N l d C 9 S Z W 1 v d m V k J T I w Q 2 9 s d W 1 u c z w v S X R l b V B h d G g + P C 9 J d G V t T G 9 j Y X R p b 2 4 + P F N 0 Y W J s Z U V u d H J p Z X M g L z 4 8 L 0 l 0 Z W 0 + P E l 0 Z W 0 + P E l 0 Z W 1 M b 2 N h d G l v b j 4 8 S X R l b V R 5 c G U + R m 9 y b X V s Y T w v S X R l b V R 5 c G U + P E l 0 Z W 1 Q Y X R o P l N l Y 3 R p b 2 4 x L 0 N y Z W F 0 a X Z l J T I w Q n J h b m Q l M j B B c 3 N l d C 9 S Z W 5 h b W V k J T I w Q 2 9 s d W 1 u c z E 8 L 0 l 0 Z W 1 Q Y X R o P j w v S X R l b U x v Y 2 F 0 a W 9 u P j x T d G F i b G V F b n R y a W V z I C 8 + P C 9 J d G V t P j x J d G V t P j x J d G V t T G 9 j Y X R p b 2 4 + P E l 0 Z W 1 U e X B l P k Z v c m 1 1 b G E 8 L 0 l 0 Z W 1 U e X B l P j x J d G V t U G F 0 a D 5 T Z W N 0 a W 9 u M S 9 D c m V h d G l 2 Z S U y M E J y Y W 5 k J T I w Q X N z Z X Q v U m V t b 3 Z l Z C U y M E N v b H V t b n M x P C 9 J d G V t U G F 0 a D 4 8 L 0 l 0 Z W 1 M b 2 N h d G l v b j 4 8 U 3 R h Y m x l R W 5 0 c m l l c y A v P j w v S X R l b T 4 8 S X R l b T 4 8 S X R l b U x v Y 2 F 0 a W 9 u P j x J d G V t V H l w Z T 5 G b 3 J t d W x h P C 9 J d G V t V H l w Z T 4 8 S X R l b V B h d G g + U 2 V j d G l v b j E v Q W d l R 2 F 0 Z 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U Y X J n Z X Q i I F Z h b H V l P S J z V G F i b G V f Q W d l R 2 F 0 Z S 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z L T A 2 L T I w V D E y O j Q 0 O j M y L j I 2 N j A 3 N z d a I i A v P j x F b n R y e S B U e X B l P S J G a W x s Q 2 9 s d W 1 u V H l w Z X M i I F Z h b H V l P S J z Q U E 9 P S I g L z 4 8 R W 5 0 c n k g V H l w Z T 0 i R m l s b E N v b H V t b k 5 h b W V z I i B W Y W x 1 Z T 0 i c 1 s m c X V v d D t B Z 2 V H Y X R l J n F 1 b 3 Q 7 X S I g L z 4 8 R W 5 0 c n k g V H l w Z T 0 i R m l s b F N 0 Y X R 1 c y I g V m F s d W U 9 I n N D b 2 1 w b G V 0 Z S I g L z 4 8 R W 5 0 c n k g V H l w Z T 0 i U X V l c n l J R C I g V m F s d W U 9 I n M x Z T A 5 M D E 1 N S 1 j O T B k L T Q 5 Z T U t O D c 5 Y i 0 2 M D Q w M j Y 1 Z m N j O T A i I C 8 + P E V u d H J 5 I F R 5 c G U 9 I l J l b G F 0 a W 9 u c 2 h p c E l u Z m 9 D b 2 5 0 Y W l u Z X I i I F Z h b H V l P S J z e y Z x d W 9 0 O 2 N v b H V t b k N v d W 5 0 J n F 1 b 3 Q 7 O j E s J n F 1 b 3 Q 7 a 2 V 5 Q 2 9 s d W 1 u T m F t Z X M m c X V v d D s 6 W 1 0 s J n F 1 b 3 Q 7 c X V l c n l S Z W x h d G l v b n N o a X B z J n F 1 b 3 Q 7 O l t d L C Z x d W 9 0 O 2 N v b H V t b k l k Z W 5 0 a X R p Z X M m c X V v d D s 6 W y Z x d W 9 0 O 1 N l Y 3 R p b 2 4 x L 0 F n Z U d h d G U v Q X V 0 b 1 J l b W 9 2 Z W R D b 2 x 1 b W 5 z M S 5 7 Q W d l R 2 F 0 Z S w w f S Z x d W 9 0 O 1 0 s J n F 1 b 3 Q 7 Q 2 9 s d W 1 u Q 2 9 1 b n Q m c X V v d D s 6 M S w m c X V v d D t L Z X l D b 2 x 1 b W 5 O Y W 1 l c y Z x d W 9 0 O z p b X S w m c X V v d D t D b 2 x 1 b W 5 J Z G V u d G l 0 a W V z J n F 1 b 3 Q 7 O l s m c X V v d D t T Z W N 0 a W 9 u M S 9 B Z 2 V H Y X R l L 0 F 1 d G 9 S Z W 1 v d m V k Q 2 9 s d W 1 u c z E u e 0 F n Z U d h d G U s M H 0 m c X V v d D t d L C Z x d W 9 0 O 1 J l b G F 0 a W 9 u c 2 h p c E l u Z m 8 m c X V v d D s 6 W 1 1 9 I i A v P j w v U 3 R h Y m x l R W 5 0 c m l l c z 4 8 L 0 l 0 Z W 0 + P E l 0 Z W 0 + P E l 0 Z W 1 M b 2 N h d G l v b j 4 8 S X R l b V R 5 c G U + R m 9 y b X V s Y T w v S X R l b V R 5 c G U + P E l 0 Z W 1 Q Y X R o P l N l Y 3 R p b 2 4 x L 0 F n Z U d h d G U v U 2 9 1 c m N l P C 9 J d G V t U G F 0 a D 4 8 L 0 l 0 Z W 1 M b 2 N h d G l v b j 4 8 U 3 R h Y m x l R W 5 0 c m l l c y A v P j w v S X R l b T 4 8 S X R l b T 4 8 S X R l b U x v Y 2 F 0 a W 9 u P j x J d G V t V H l w Z T 5 G b 3 J t d W x h P C 9 J d G V t V H l w Z T 4 8 S X R l b V B h d G g + U 2 V j d G l v b j E v Q W d l R 2 F 0 Z S 8 5 Z D Q 5 Y 2 Q 3 M S 0 3 N D I 3 L T Q 4 Z G M t Y T B l Z C 0 z M z Q x Z T h m M W E 5 M m E 8 L 0 l 0 Z W 1 Q Y X R o P j w v S X R l b U x v Y 2 F 0 a W 9 u P j x T d G F i b G V F b n R y a W V z I C 8 + P C 9 J d G V t P j x J d G V t P j x J d G V t T G 9 j Y X R p b 2 4 + P E l 0 Z W 1 U e X B l P k Z v c m 1 1 b G E 8 L 0 l 0 Z W 1 U e X B l P j x J d G V t U G F 0 a D 5 T Z W N 0 a W 9 u M S 9 B Z 2 V H Y X R l L 1 J l b m F t Z W Q l M j B D b 2 x 1 b W 5 z P C 9 J d G V t U G F 0 a D 4 8 L 0 l 0 Z W 1 M b 2 N h d G l v b j 4 8 U 3 R h Y m x l R W 5 0 c m l l c y A v P j w v S X R l b T 4 8 S X R l b T 4 8 S X R l b U x v Y 2 F 0 a W 9 u P j x J d G V t V H l w Z T 5 G b 3 J t d W x h P C 9 J d G V t V H l w Z T 4 8 S X R l b V B h d G g + U 2 V j d G l v b j E v Q W d l R 2 F 0 Z S 9 S Z W 1 v d m V k J T I w Q 2 9 s d W 1 u c z w v S X R l b V B h d G g + P C 9 J d G V t T G 9 j Y X R p b 2 4 + P F N 0 Y W J s Z U V u d H J p Z X M g L z 4 8 L 0 l 0 Z W 0 + P E l 0 Z W 0 + P E l 0 Z W 1 M b 2 N h d G l v b j 4 8 S X R l b V R 5 c G U + R m 9 y b X V s Y T w v S X R l b V R 5 c G U + P E l 0 Z W 1 Q Y X R o P l N l Y 3 R p b 2 4 x L 0 F n Z U d h d G U v U m V u Y W 1 l Z C U y M E N v b H V t b n M x P C 9 J d G V t U G F 0 a D 4 8 L 0 l 0 Z W 1 M b 2 N h d G l v b j 4 8 U 3 R h Y m x l R W 5 0 c m l l c y A v P j w v S X R l b T 4 8 S X R l b T 4 8 S X R l b U x v Y 2 F 0 a W 9 u P j x J d G V t V H l w Z T 5 G b 3 J t d W x h P C 9 J d G V t V H l w Z T 4 8 S X R l b V B h d G g + U 2 V j d G l v b j E v Q X N z Z X R M b 2 N h d G l v 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z L T A 2 L T I w V D E y O j M 5 O j Q 3 L j Q 0 N D A w M j V a I i A v P j x F b n R y e S B U e X B l P S J G a W x s Q 2 9 s d W 1 u V H l w Z X M i I F Z h b H V l P S J z Q U E 9 P S I g L z 4 8 R W 5 0 c n k g V H l w Z T 0 i R m l s b E N v b H V t b k 5 h b W V z I i B W Y W x 1 Z T 0 i c 1 s m c X V v d D t B c 3 N l d E x v Y 2 F 0 a W 9 u 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Q X N z Z X R M b 2 N h d G l v b i 9 B d X R v U m V t b 3 Z l Z E N v b H V t b n M x L n t B c 3 N l d E x v Y 2 F 0 a W 9 u L D B 9 J n F 1 b 3 Q 7 X S w m c X V v d D t D b 2 x 1 b W 5 D b 3 V u d C Z x d W 9 0 O z o x L C Z x d W 9 0 O 0 t l e U N v b H V t b k 5 h b W V z J n F 1 b 3 Q 7 O l t d L C Z x d W 9 0 O 0 N v b H V t b k l k Z W 5 0 a X R p Z X M m c X V v d D s 6 W y Z x d W 9 0 O 1 N l Y 3 R p b 2 4 x L 0 F z c 2 V 0 T G 9 j Y X R p b 2 4 v Q X V 0 b 1 J l b W 9 2 Z W R D b 2 x 1 b W 5 z M S 5 7 Q X N z Z X R M b 2 N h d G l v b i w w f S Z x d W 9 0 O 1 0 s J n F 1 b 3 Q 7 U m V s Y X R p b 2 5 z a G l w S W 5 m b y Z x d W 9 0 O z p b X X 0 i I C 8 + P C 9 T d G F i b G V F b n R y a W V z P j w v S X R l b T 4 8 S X R l b T 4 8 S X R l b U x v Y 2 F 0 a W 9 u P j x J d G V t V H l w Z T 5 G b 3 J t d W x h P C 9 J d G V t V H l w Z T 4 8 S X R l b V B h d G g + U 2 V j d G l v b j E v Q X N z Z X R M b 2 N h d G l v b i 9 T b 3 V y Y 2 U 8 L 0 l 0 Z W 1 Q Y X R o P j w v S X R l b U x v Y 2 F 0 a W 9 u P j x T d G F i b G V F b n R y a W V z I C 8 + P C 9 J d G V t P j x J d G V t P j x J d G V t T G 9 j Y X R p b 2 4 + P E l 0 Z W 1 U e X B l P k Z v c m 1 1 b G E 8 L 0 l 0 Z W 1 U e X B l P j x J d G V t U G F 0 a D 5 T Z W N 0 a W 9 u M S 9 B c 3 N l d E x v Y 2 F 0 a W 9 u L z U 2 M D g z Z T d m L W Y 3 Z G Q t N D A w Y y 1 i N T g 1 L W E z N z N i M j E z Z D Q 1 O D w v S X R l b V B h d G g + P C 9 J d G V t T G 9 j Y X R p b 2 4 + P F N 0 Y W J s Z U V u d H J p Z X M g L z 4 8 L 0 l 0 Z W 0 + P E l 0 Z W 0 + P E l 0 Z W 1 M b 2 N h d G l v b j 4 8 S X R l b V R 5 c G U + R m 9 y b X V s Y T w v S X R l b V R 5 c G U + P E l 0 Z W 1 Q Y X R o P l N l Y 3 R p b 2 4 x L 0 F z c 2 V 0 T G 9 j Y X R p b 2 4 v U m V u Y W 1 l Z C U y M E N v b H V t b n M 8 L 0 l 0 Z W 1 Q Y X R o P j w v S X R l b U x v Y 2 F 0 a W 9 u P j x T d G F i b G V F b n R y a W V z I C 8 + P C 9 J d G V t P j x J d G V t P j x J d G V t T G 9 j Y X R p b 2 4 + P E l 0 Z W 1 U e X B l P k Z v c m 1 1 b G E 8 L 0 l 0 Z W 1 U e X B l P j x J d G V t U G F 0 a D 5 T Z W N 0 a W 9 u M S 9 B c 3 N l d E x v Y 2 F 0 a W 9 u L 1 J l b W 9 2 Z W Q l M j B D b 2 x 1 b W 5 z P C 9 J d G V t U G F 0 a D 4 8 L 0 l 0 Z W 1 M b 2 N h d G l v b j 4 8 U 3 R h Y m x l R W 5 0 c m l l c y A v P j w v S X R l b T 4 8 S X R l b T 4 8 S X R l b U x v Y 2 F 0 a W 9 u P j x J d G V t V H l w Z T 5 G b 3 J t d W x h P C 9 J d G V t V H l w Z T 4 8 S X R l b V B h d G g + U 2 V j d G l v b j E v Q X N z Z X R M b 2 N h d G l v b i 9 S Z W 5 h b W V k J T I w Q 2 9 s d W 1 u c z E 8 L 0 l 0 Z W 1 Q Y X R o P j w v S X R l b U x v Y 2 F 0 a W 9 u P j x T d G F i b G V F b n R y a W V z I C 8 + P C 9 J d G V t P j x J d G V t P j x J d G V t T G 9 j Y X R p b 2 4 + P E l 0 Z W 1 U e X B l P k Z v c m 1 1 b G E 8 L 0 l 0 Z W 1 U e X B l P j x J d G V t U G F 0 a D 5 T Z W N 0 a W 9 u M S 9 B c 3 N l d E x v Y 2 F 0 a W 9 u 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R h Y m x l X 0 F z c 2 V 0 T G 9 j Y X R p b 2 4 y O 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B c 3 N l d E x v Y 2 F 0 a W 9 u I C g y K S 9 B d X R v U m V t b 3 Z l Z E N v b H V t b n M x L n t B c 3 N l d E x v Y 2 F 0 a W 9 u L D B 9 J n F 1 b 3 Q 7 X S w m c X V v d D t D b 2 x 1 b W 5 D b 3 V u d C Z x d W 9 0 O z o x L C Z x d W 9 0 O 0 t l e U N v b H V t b k 5 h b W V z J n F 1 b 3 Q 7 O l t d L C Z x d W 9 0 O 0 N v b H V t b k l k Z W 5 0 a X R p Z X M m c X V v d D s 6 W y Z x d W 9 0 O 1 N l Y 3 R p b 2 4 x L 0 F z c 2 V 0 T G 9 j Y X R p b 2 4 g K D I p L 0 F 1 d G 9 S Z W 1 v d m V k Q 2 9 s d W 1 u c z E u e 0 F z c 2 V 0 T G 9 j Y X R p b 2 4 s M H 0 m c X V v d D t d L C Z x d W 9 0 O 1 J l b G F 0 a W 9 u c 2 h p c E l u Z m 8 m c X V v d D s 6 W 1 1 9 I i A v P j x F b n R y e S B U e X B l P S J G a W x s Q 2 9 s d W 1 u T m F t Z X M i I F Z h b H V l P S J z W y Z x d W 9 0 O 0 F z c 2 V 0 T G 9 j Y X R p b 2 4 m c X V v d D t d I i A v P j x F b n R y e S B U e X B l P S J G a W x s Q 2 9 s d W 1 u V H l w Z X M i I F Z h b H V l P S J z Q U E 9 P S I g L z 4 8 R W 5 0 c n k g V H l w Z T 0 i R m l s b E x h c 3 R V c G R h d G V k I i B W Y W x 1 Z T 0 i Z D I w M j M t M D Y t M j B U M T I 6 N D Q 6 M z I u M j A 5 M z k y M F o i I C 8 + P E V u d H J 5 I F R 5 c G U 9 I k Z p b G x F c n J v c k N v d W 5 0 I i B W Y W x 1 Z T 0 i b D A i I C 8 + P E V u d H J 5 I F R 5 c G U 9 I k Z p b G x F c n J v c k N v Z G U i I F Z h b H V l P S J z V W 5 r b m 9 3 b i I g L z 4 8 R W 5 0 c n k g V H l w Z T 0 i R m l s b E N v d W 5 0 I i B W Y W x 1 Z T 0 i b D M i I C 8 + P E V u d H J 5 I F R 5 c G U 9 I k Z p b G x T d G F 0 d X M i I F Z h b H V l P S J z Q 2 9 t c G x l d G U i I C 8 + P E V u d H J 5 I F R 5 c G U 9 I k F k Z G V k V G 9 E Y X R h T W 9 k Z W w i I F Z h b H V l P S J s M C I g L z 4 8 R W 5 0 c n k g V H l w Z T 0 i T G 9 h Z G V k V G 9 B b m F s e X N p c 1 N l c n Z p Y 2 V z I i B W Y W x 1 Z T 0 i b D A i I C 8 + P E V u d H J 5 I F R 5 c G U 9 I l F 1 Z X J 5 S U Q i I F Z h b H V l P S J z Y z l i Y m M 2 M j Y t O W Y y N S 0 0 N D M 4 L T k w O T E t O D I 5 N m V j Z m J l N D k w I i A v P j w v U 3 R h Y m x l R W 5 0 c m l l c z 4 8 L 0 l 0 Z W 0 + P E l 0 Z W 0 + P E l 0 Z W 1 M b 2 N h d G l v b j 4 8 S X R l b V R 5 c G U + R m 9 y b X V s Y T w v S X R l b V R 5 c G U + P E l 0 Z W 1 Q Y X R o P l N l Y 3 R p b 2 4 x L 0 F z c 2 V 0 T G 9 j Y X R p b 2 4 l M j A o M i k v U 2 9 1 c m N l P C 9 J d G V t U G F 0 a D 4 8 L 0 l 0 Z W 1 M b 2 N h d G l v b j 4 8 U 3 R h Y m x l R W 5 0 c m l l c y A v P j w v S X R l b T 4 8 S X R l b T 4 8 S X R l b U x v Y 2 F 0 a W 9 u P j x J d G V t V H l w Z T 5 G b 3 J t d W x h P C 9 J d G V t V H l w Z T 4 8 S X R l b V B h d G g + U 2 V j d G l v b j E v Q X N z Z X R M b 2 N h d G l v b i U y M C g y K S 8 1 N j A 4 M 2 U 3 Z i 1 m N 2 R k L T Q w M G M t Y j U 4 N S 1 h M z c z Y j I x M 2 Q 0 N T g 8 L 0 l 0 Z W 1 Q Y X R o P j w v S X R l b U x v Y 2 F 0 a W 9 u P j x T d G F i b G V F b n R y a W V z I C 8 + P C 9 J d G V t P j x J d G V t P j x J d G V t T G 9 j Y X R p b 2 4 + P E l 0 Z W 1 U e X B l P k Z v c m 1 1 b G E 8 L 0 l 0 Z W 1 U e X B l P j x J d G V t U G F 0 a D 5 T Z W N 0 a W 9 u M S 9 B c 3 N l d E x v Y 2 F 0 a W 9 u J T I w K D I p L 1 J l b m F t Z W Q l M j B D b 2 x 1 b W 5 z P C 9 J d G V t U G F 0 a D 4 8 L 0 l 0 Z W 1 M b 2 N h d G l v b j 4 8 U 3 R h Y m x l R W 5 0 c m l l c y A v P j w v S X R l b T 4 8 S X R l b T 4 8 S X R l b U x v Y 2 F 0 a W 9 u P j x J d G V t V H l w Z T 5 G b 3 J t d W x h P C 9 J d G V t V H l w Z T 4 8 S X R l b V B h d G g + U 2 V j d G l v b j E v Q X N z Z X R M b 2 N h d G l v b i U y M C g y K S 9 S Z W 1 v d m V k J T I w Q 2 9 s d W 1 u c z w v S X R l b V B h d G g + P C 9 J d G V t T G 9 j Y X R p b 2 4 + P F N 0 Y W J s Z U V u d H J p Z X M g L z 4 8 L 0 l 0 Z W 0 + P E l 0 Z W 0 + P E l 0 Z W 1 M b 2 N h d G l v b j 4 8 S X R l b V R 5 c G U + R m 9 y b X V s Y T w v S X R l b V R 5 c G U + P E l 0 Z W 1 Q Y X R o P l N l Y 3 R p b 2 4 x L 0 F z c 2 V 0 T G 9 j Y X R p b 2 4 l M j A o M i k v U m V u Y W 1 l Z C U y M E N v b H V t b n M x P C 9 J d G V t U G F 0 a D 4 8 L 0 l 0 Z W 1 M b 2 N h d G l v b j 4 8 U 3 R h Y m x l R W 5 0 c m l l c y A v P j w v S X R l b T 4 8 L 0 l 0 Z W 1 z P j w v T G 9 j Y W x Q Y W N r Y W d l T W V 0 Y W R h d G F G a W x l P h Y A A A B Q S w U G A A A A A A A A A A A A A A A A A A A A A A A A 2 g A A A A E A A A D Q j J 3 f A R X R E Y x 6 A M B P w p f r A Q A A A A o G O 6 d t 2 S l D r c 4 + i J 7 W N c k A A A A A A g A A A A A A A 2 Y A A M A A A A A Q A A A A 2 q n O L O n g 8 0 0 6 Y i 7 q W F 7 j f g A A A A A E g A A A o A A A A B A A A A C i c K C X z u H r 2 f S D e K B J W l 5 E U A A A A H V T F j X R U n 3 R r m N A N D Z 5 P e F I 8 p x o r E w r B l / S u f i r / K 4 x f y H t 7 4 k f r G m Y 1 7 2 G w h 9 S r s U u 3 Z p P d W L k T 3 i Z 4 q I 9 i b 7 y U N + J E a h 2 H P x + B w d b f Z 2 q F A A A A P 9 P i / F r + T G N C j 8 C F o f H V W d s h W r q < / D a t a M a s h u p > 
</file>

<file path=customXml/itemProps1.xml><?xml version="1.0" encoding="utf-8"?>
<ds:datastoreItem xmlns:ds="http://schemas.openxmlformats.org/officeDocument/2006/customXml" ds:itemID="{8BD07AB0-DF7D-46C3-B00D-1CE15D36358E}">
  <ds:schemaRefs>
    <ds:schemaRef ds:uri="http://schemas.microsoft.com/sharepoint/v3/contenttype/forms"/>
  </ds:schemaRefs>
</ds:datastoreItem>
</file>

<file path=customXml/itemProps2.xml><?xml version="1.0" encoding="utf-8"?>
<ds:datastoreItem xmlns:ds="http://schemas.openxmlformats.org/officeDocument/2006/customXml" ds:itemID="{CAE6FA46-0973-492E-9670-2A3A65BFA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d170b-6abc-468c-b6b1-0bbe5808db33"/>
    <ds:schemaRef ds:uri="e6ac4594-bf39-4cc5-980a-3f4cad65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538A4-D022-43EC-AE51-8FB551020930}">
  <ds:schemaRefs>
    <ds:schemaRef ds:uri="http://schemas.microsoft.com/office/2006/metadata/properties"/>
    <ds:schemaRef ds:uri="http://schemas.microsoft.com/office/infopath/2007/PartnerControls"/>
    <ds:schemaRef ds:uri="e6ac4594-bf39-4cc5-980a-3f4cad65304c"/>
    <ds:schemaRef ds:uri="531d170b-6abc-468c-b6b1-0bbe5808db33"/>
  </ds:schemaRefs>
</ds:datastoreItem>
</file>

<file path=customXml/itemProps4.xml><?xml version="1.0" encoding="utf-8"?>
<ds:datastoreItem xmlns:ds="http://schemas.openxmlformats.org/officeDocument/2006/customXml" ds:itemID="{96B25D47-8097-4603-9663-B05482A079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DEFINITIONS</vt:lpstr>
      <vt:lpstr>Directions</vt:lpstr>
      <vt:lpstr>Change Log</vt:lpstr>
      <vt:lpstr>CAMPAIGN Name</vt:lpstr>
      <vt:lpstr>PLACEMENT Name</vt:lpstr>
      <vt:lpstr>DSP Naming</vt:lpstr>
      <vt:lpstr>DATA VALUES</vt:lpstr>
      <vt:lpstr>Advertiser_Name</vt:lpstr>
      <vt:lpstr>Campaign_Name</vt:lpstr>
      <vt:lpstr>CM_End_Date</vt:lpstr>
      <vt:lpstr>CM_Start_Date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Naleesha Fernando</dc:creator>
  <cp:keywords/>
  <dc:description/>
  <cp:lastModifiedBy>Srdjan Ivkovic</cp:lastModifiedBy>
  <cp:revision/>
  <dcterms:created xsi:type="dcterms:W3CDTF">2018-08-17T14:54:25Z</dcterms:created>
  <dcterms:modified xsi:type="dcterms:W3CDTF">2026-01-27T14:13:51Z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0x010100805F63B8B6F36F4A8A4703143684BD9E</vt:lpwstr>
  </property>
  <property fmtid="{D5CDD505-2E9C-101B-9397-08002B2CF9AE}" pid="3" name="AuthorIds_UIVersion_33792">
    <vt:lpwstr>69</vt:lpwstr>
  </property>
  <property fmtid="{D5CDD505-2E9C-101B-9397-08002B2CF9AE}" pid="4" name="MediaServiceImageTags">
    <vt:lpwstr/>
  </property>
</Properties>
</file>